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'Лист1'!$A$1:$F$80</definedName>
    <definedName name="_xlnm.Print_Area" localSheetId="1">'Лист2'!$A$1:$F$97</definedName>
  </definedNames>
  <calcPr fullCalcOnLoad="1"/>
</workbook>
</file>

<file path=xl/sharedStrings.xml><?xml version="1.0" encoding="utf-8"?>
<sst xmlns="http://schemas.openxmlformats.org/spreadsheetml/2006/main" count="552" uniqueCount="355">
  <si>
    <t>Налог на имущество физических лиц, взимаемый по ставкам, применяемым к объектам налогообложения, расположенным в границах поселений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</si>
  <si>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</si>
  <si>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 автономных учреждений)</t>
  </si>
  <si>
    <t>Дотации бюджетам сельских поселений на выравнивание уровня бюджетной 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</si>
  <si>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</si>
  <si>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</si>
  <si>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Доходы, поступающие в порядке возмещения расходов, понесенных в связи с эксплуатацией имущества поселений</t>
  </si>
  <si>
    <t>Организация и проведение мероприятий по охране окружающей среды в рамках подпрограммы"Охрана окружающей среды в Верхнесеребряковском сельском поселении"муниципальной программы Верхнесеребряковского сельского поселения"Охрана окружающей среды и рациональное природопользование"</t>
  </si>
  <si>
    <t>Расходы на обеспечение деятельности(оказание услуг)муниципальных учреждений Верхнесеребряковского сельского поселения в рамках подпрограммы"Развитие культуры"муниципальной программы Верхнесеребряковского сельского поселения"Развитие культуры"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</si>
  <si>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</si>
  <si>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</si>
  <si>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</si>
  <si>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Мероприятия по изготовлению и размещению тематической полиграфической продукции в местах массового пребывания граждан в рамках подпрограммы"Профилактика экстремизма и терроризма в Верхнесеребряковском сельском поселении"муниципальной программы Верхнесеребряковского сельского поселения"Обеспечение общественного порядка и противодействие преступности"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</si>
  <si>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</si>
  <si>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</si>
  <si>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 Функционирование высшего должностного лица субъекта Российской Федерации и муниципального образования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</si>
  <si>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</si>
  <si>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Другие общегосударственные вопросы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</si>
  <si>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</si>
  <si>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010</t>
  </si>
  <si>
    <t>НАЛОГОВЫЕ И НЕНАЛОГОВЫЕ ДОХОДЫ</t>
  </si>
  <si>
    <t>00010000000000000000</t>
  </si>
  <si>
    <t>НАЛОГИ НА ПРИБЫЛЬ, ДОХОДЫ</t>
  </si>
  <si>
    <t>(в ред. Приказа Минфина России от 19.12.2014 № 157н)</t>
  </si>
  <si>
    <t>_____________________________</t>
  </si>
  <si>
    <t>(подпись)</t>
  </si>
  <si>
    <t>(расшифровка подписи)</t>
  </si>
  <si>
    <t>Доходы от компенсации затрат государства</t>
  </si>
  <si>
    <t>Источники внешнего финансирования бюджета</t>
  </si>
  <si>
    <t>620</t>
  </si>
  <si>
    <t>Иные межбюджетные трансферты</t>
  </si>
  <si>
    <t> Рacходы бюджета - всего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</si>
  <si>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</si>
  <si>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</si>
  <si>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 обеспеченности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</si>
  <si>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</si>
  <si>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</si>
  <si>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</si>
  <si>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</si>
  <si>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</si>
  <si>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</si>
  <si>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ШТРАФЫ, САНКЦИИ, ВОЗМЕЩЕНИЕ УЩЕРБА</t>
  </si>
  <si>
    <t>Налог на доходы физических лиц</t>
  </si>
  <si>
    <t> Общегосударственные вопросы</t>
  </si>
  <si>
    <t>Уменьшение прочих остатков средств бюджетов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</si>
  <si>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</si>
  <si>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в том числе:
источники внутреннего 
финансирования бюджета</t>
  </si>
  <si>
    <t>Единый сельскохозяйственный налог</t>
  </si>
  <si>
    <t>ГОСУДАРСТВЕННАЯ ПОШЛИНА</t>
  </si>
  <si>
    <t>700</t>
  </si>
  <si>
    <t>710</t>
  </si>
  <si>
    <t>720</t>
  </si>
  <si>
    <t>Руководитель</t>
  </si>
  <si>
    <t xml:space="preserve"> ОТЧЕТ  ОБ ИСПОЛНЕНИИ БЮДЖЕТА</t>
  </si>
  <si>
    <t>КОДЫ</t>
  </si>
  <si>
    <t>Форма по ОКУД</t>
  </si>
  <si>
    <t>0503117</t>
  </si>
  <si>
    <t>Код дохода по бюджетной классификации</t>
  </si>
  <si>
    <t xml:space="preserve"> Доходы бюджета - всего</t>
  </si>
  <si>
    <t>Дата</t>
  </si>
  <si>
    <t>Наименование показателя</t>
  </si>
  <si>
    <t>Код строки</t>
  </si>
  <si>
    <t>1</t>
  </si>
  <si>
    <t>2</t>
  </si>
  <si>
    <t>3</t>
  </si>
  <si>
    <t>4</t>
  </si>
  <si>
    <t>Субвенции бюджетам субъектов Российской Федерации и муниципальных образований</t>
  </si>
  <si>
    <t xml:space="preserve"> 3. ИСТОЧНИКИ ФИНАНСИРОВАНИЯ ДЕФИЦИТА БЮДЖЕТА</t>
  </si>
  <si>
    <t xml:space="preserve">Код источника
финансирования дифицита бюджета по бюджетной классификации
</t>
  </si>
  <si>
    <t>Источники финансирования
дефицита бюджета - всего</t>
  </si>
  <si>
    <t>500</t>
  </si>
  <si>
    <t>520</t>
  </si>
  <si>
    <t>-</t>
  </si>
  <si>
    <t xml:space="preserve">       из них:</t>
  </si>
  <si>
    <t>Увеличение прочих остатков денежных средств бюджетов</t>
  </si>
  <si>
    <t>Уменьшение прочих остатков денежных средств бюджетов</t>
  </si>
  <si>
    <t>_______________________</t>
  </si>
  <si>
    <t>5</t>
  </si>
  <si>
    <t>X</t>
  </si>
  <si>
    <t xml:space="preserve">       в том числе:</t>
  </si>
  <si>
    <t>Утвержденные бюджетные назначения</t>
  </si>
  <si>
    <t>по ОКТМО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</si>
  <si>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</si>
  <si>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</si>
  <si>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04226178</t>
  </si>
  <si>
    <r>
      <t xml:space="preserve">Наименование публично-правового образования  </t>
    </r>
    <r>
      <rPr>
        <b/>
        <sz val="9"/>
        <rFont val="Arial"/>
        <family val="2"/>
      </rPr>
      <t>бюджет</t>
    </r>
    <r>
      <rPr>
        <sz val="9"/>
        <rFont val="Arial"/>
        <family val="2"/>
      </rPr>
      <t xml:space="preserve"> Верхнесеребряковского сельского поселения</t>
    </r>
  </si>
  <si>
    <r>
      <t>Наименование финансового органа</t>
    </r>
    <r>
      <rPr>
        <b/>
        <sz val="9"/>
        <rFont val="Arial"/>
        <family val="2"/>
      </rPr>
      <t xml:space="preserve"> Администрация Верхнесеребряковского сельского поселения</t>
    </r>
  </si>
  <si>
    <t>Администрация Верхнесеребряковского сельского поселения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</si>
  <si>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</si>
  <si>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Расходы на обеспечение функций органа местного самоуправления Верхнесеребряковского сельского поселения в рамках подпрограммы"Нормативно-методическое обеспечение и организация бюджетного процесса"муниципальной программы Верхнесеребряковского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</si>
  <si>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Уплата налога на имущество организаций и земельного налога</t>
  </si>
  <si>
    <t>Уплата прочих налогов, сборов и иных платежей</t>
  </si>
  <si>
    <t>Мероприятия по изготовлению и размещению тематической полиграфической продукции в местах массового пребывания граждан в рамках подпрограммы"противодействие коррупции в Верхнесеребряковском сельском поселении"муниципальной программы Верхнесеребряковского сельского поселения"Обеспечение общественного порядка и противодействие преступности"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</si>
  <si>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</si>
  <si>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</si>
  <si>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Культура, кинематография</t>
  </si>
  <si>
    <t>в том числе</t>
  </si>
  <si>
    <t>ДОХОДЫ ОТ ОКАЗАНИЯ ПЛАТНЫХ УСЛУГ (РАБОТ) И КОМПЕНСАЦИИ ЗАТРАТ ГОСУДАРСТВА</t>
  </si>
  <si>
    <t> Благоустройство</t>
  </si>
  <si>
    <t>Расходы в сфере обращения с бытовыми отходами в рамках подпрограммы«Система управления отходами на территории Верхнесеребряковского сельского поселения»программы Верхнесеребряковского сельского поселения"Охрана окружающей среды и рациональное природопользование"</t>
  </si>
  <si>
    <t> Мероприятия по повышению энергетической эффективности системы освещения в рамках подпрограммы «Энергосбережение и повышение энергетической эффективности Верхнесеребряковского сельского поселения»муниципальной программы Верхнесеребряковского сельского поселения"Энергоэффективность и развитие энергетики"</t>
  </si>
  <si>
    <t>Мобилизационная и вневойсковая подготовка</t>
  </si>
  <si>
    <t>Начальник сектора экономики и финансов</t>
  </si>
  <si>
    <t>Главный специалист (главный бухгалтер)</t>
  </si>
  <si>
    <t>С.В. Ляшенко</t>
  </si>
  <si>
    <t>95101050201100000610</t>
  </si>
  <si>
    <t>95101050201000000610</t>
  </si>
  <si>
    <t>95101050200000000600</t>
  </si>
  <si>
    <t>95101050000000000600</t>
  </si>
  <si>
    <t>95101050201100000510</t>
  </si>
  <si>
    <t>95101050201000000510</t>
  </si>
  <si>
    <t>95101050200000000500</t>
  </si>
  <si>
    <t>95101050000000000500</t>
  </si>
  <si>
    <t>95101050000000000000</t>
  </si>
  <si>
    <t xml:space="preserve">Изменение остатков средств </t>
  </si>
  <si>
    <t>95101000000000000000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</si>
  <si>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</si>
  <si>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</si>
  <si>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</si>
  <si>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Земельный налог с организаций, обладающих земельным участком, расположенным в границах сельских поселений (штрафы по соответствующему платежу)</t>
  </si>
  <si>
    <t>Национальная оборона</t>
  </si>
  <si>
    <t>951 0801 0510000 000 000</t>
  </si>
  <si>
    <t> Подпрограмма «Развитие культуры»</t>
  </si>
  <si>
    <t>Мероприятия по благоустройству территории в рамках подпрограммы"Благоустройство территории Верхнесеребряковского сельского поселения"муниципальной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</si>
  <si>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Результат исполнения бюджета (дефицит "-", профицит "+")</t>
  </si>
  <si>
    <t>Х</t>
  </si>
  <si>
    <t>Софинансирование расходов на повышение заработной платы работникам муниципальных учреждений культуры в рамках подпрограммы "Развитие культуры" муниципальной программы Верхнесеребряковского сельского поселения "Развитие культуры"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</si>
  <si>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</si>
  <si>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</si>
  <si>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Уменьшение остатков средств бюджетов</t>
  </si>
  <si>
    <t>ДОХОДЫ ОТ ИСПОЛЬЗОВАНИЯ ИМУЩЕСТВА, НАХОДЯЩЕГОСЯ В ГОСУДАРСТВЕННОЙ И МУНИЦИПАЛЬНОЙ СОБСТВЕННОСТИ</t>
  </si>
  <si>
    <t>Увеличение остатков средств бюджетов</t>
  </si>
  <si>
    <t>Увеличение прочих остатков средств бюджетов</t>
  </si>
  <si>
    <t>НАЛОГИ НА СОВОКУПНЫЙ ДОХОД</t>
  </si>
  <si>
    <t> Культура</t>
  </si>
  <si>
    <t>Исполнено</t>
  </si>
  <si>
    <t>Неисполненные назначения</t>
  </si>
  <si>
    <t>6</t>
  </si>
  <si>
    <t>х</t>
  </si>
  <si>
    <t>2. РАСХОДЫ БЮДЖЕТА</t>
  </si>
  <si>
    <t>Код расхода по бюджетной классификации</t>
  </si>
  <si>
    <t>200</t>
  </si>
  <si>
    <t> Жилищно-коммунальное хозяйство</t>
  </si>
  <si>
    <t>по ОКПО</t>
  </si>
  <si>
    <t>Глава по БК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</si>
  <si>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</si>
  <si>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</si>
  <si>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</si>
  <si>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</si>
  <si>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</si>
  <si>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Земельный налог с физических лиц</t>
  </si>
  <si>
    <t>Дотации бюджетам субъектов Российской  Федерации и муниципальных образований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</si>
  <si>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отмененному)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</si>
  <si>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</si>
  <si>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</si>
  <si>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Реализация направления расходов в рамках непрограмных расходов органа местного самоуправления Верхнесеребряковского сельского поселения</t>
  </si>
  <si>
    <t>уплата иных платежей</t>
  </si>
  <si>
    <t>Подпрограмма"Пожарная безопасность и обеспечение безопасности на воде"</t>
  </si>
  <si>
    <t>Мероприятия по обеспечению пожарной безопасности в рамках подпрограммы"Пожарная безопасность и обеспечение безопасности на воде"муниципальной программы Верхнесеребряковского сельского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</si>
  <si>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>Социальная политика</t>
  </si>
  <si>
    <t>Пенсионное обеспечение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</si>
  <si>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</si>
  <si>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</si>
  <si>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Изменение остатков средств на счетах по учету средств бюджетов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</si>
  <si>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</si>
  <si>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</si>
  <si>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взысканий(штрафов) по соответствующему платежу согласно законодательству РФ)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</si>
  <si>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состветствующему платежу, в том числе по отмененному)</t>
  </si>
  <si>
    <t>Единый сельскохозяйственный налог  (сумма платежа (перерасчеты, недоимка и задолженность по состветствующему платежу, в том числе по отмененному)</t>
  </si>
  <si>
    <t>Единый сельскохозяйственный налог 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</si>
  <si>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</si>
  <si>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Расходы на выплаты по оплате труда работников органа местного самоуправления Верхнесеребряковского сельского поселения в рамках подпрограммы"Нормативно-методическое обеспечение и организация бюджетного процесса"муниципальной программы Верхнесеребряковского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</si>
  <si>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</si>
  <si>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</si>
  <si>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Единый сельскохозяйственный налог  (суммы денежных взысканий(штрафов) по соответствующему платежу согласно законодательству РФ)</t>
  </si>
  <si>
    <t>Земельный налог с физических лиц, обладающих земельным участком, расположенным в границах сельских поселений (суммы денежных взысканий(штрафов) по соответствующему платежу согласно законодательству РФ)</t>
  </si>
  <si>
    <t xml:space="preserve">Доходы, поступающие в порядке возмещения расходов, понесенных в связи с эксплуатацией имущества </t>
  </si>
  <si>
    <t>951 0000 0000000000 000</t>
  </si>
  <si>
    <t>951 0100 0000000000 000</t>
  </si>
  <si>
    <t>951 0102 0000000000 000</t>
  </si>
  <si>
    <t xml:space="preserve">951 0102 0820000110 000 </t>
  </si>
  <si>
    <t xml:space="preserve">951 0102 0820000110 121 </t>
  </si>
  <si>
    <t xml:space="preserve"> Фонд оплаты труда государственных (муниципальных) органов </t>
  </si>
  <si>
    <t xml:space="preserve">951 0102 0820000110 122 </t>
  </si>
  <si>
    <t xml:space="preserve">951 0102 0820000110 129 </t>
  </si>
  <si>
    <t>951 0104 0000000000 000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</si>
  <si>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</si>
  <si>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951 0104 0820000110 000</t>
  </si>
  <si>
    <t> Фонд оплаты труда государственных (муниципальных) органов</t>
  </si>
  <si>
    <t xml:space="preserve">951 0104 0820000110 121 </t>
  </si>
  <si>
    <t xml:space="preserve">951 0104 0820000110 122 </t>
  </si>
  <si>
    <t xml:space="preserve">951 0104 0820000110 129 </t>
  </si>
  <si>
    <t xml:space="preserve">951 0104 0820000190 000 </t>
  </si>
  <si>
    <t xml:space="preserve">951 0104 0820000190 244 </t>
  </si>
  <si>
    <t xml:space="preserve">951 0104 0820099990 000 </t>
  </si>
  <si>
    <t xml:space="preserve">951 0104 0820099990 851 </t>
  </si>
  <si>
    <t xml:space="preserve">951 0104 0820099990 852 </t>
  </si>
  <si>
    <t>Реализация направления расходов в рамках подпрограммы"Нормативно-методическое обеспечение и организация бюджетного процесса"муниципальной программы Верхнесеребряковского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</si>
  <si>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 xml:space="preserve">951 0104 9990072390 000 </t>
  </si>
  <si>
    <t xml:space="preserve">951 0104 9990072390 244 </t>
  </si>
  <si>
    <t> 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Верхнесеребряковского сельского поселения</t>
  </si>
  <si>
    <t>951 0113 0000000000 000</t>
  </si>
  <si>
    <t xml:space="preserve">951 0113 0210026040 000 </t>
  </si>
  <si>
    <t xml:space="preserve">951 0113 0210026040 244 </t>
  </si>
  <si>
    <t xml:space="preserve">951 0113 0220026040 000 </t>
  </si>
  <si>
    <t xml:space="preserve">951 0113 0220026040 244 </t>
  </si>
  <si>
    <t xml:space="preserve">951 0113 0230026040 000 </t>
  </si>
  <si>
    <t xml:space="preserve">951 0113 0230026040 244 </t>
  </si>
  <si>
    <t>Мероприятия по изготовлению и размещению тематической полиграфической продукции в местах массового пребывания граждан в рамках подпрограммы"Комплексные меры противодействия злоупотреблению наркотиками и их незаконному обороту"муниципальной программы Верхнесеребряковского сельского поселения"Обеспечение общественного порядка и противодействие преступности"</t>
  </si>
  <si>
    <t xml:space="preserve">951 0113 0720026110 000 </t>
  </si>
  <si>
    <t xml:space="preserve">951 0113 0720026110 244 </t>
  </si>
  <si>
    <t>Официальная публикация нормативно-правовых актов органа местного самоуправления Верхнесеребряковского сельского поселения и Собрания депутатов Верхнесеребряковского сельского поселения в рамках подпрограммы"Содействие развитию институтов и инициатив гражданского общества в Верхнесеребряковском сельском поселении" муниципальной программы Верхнесеребряковского сельского поселения "Развитие муниципальной службы"</t>
  </si>
  <si>
    <t xml:space="preserve">951 0113 9990099990 244 </t>
  </si>
  <si>
    <t xml:space="preserve">951 0113 9990099990 000 </t>
  </si>
  <si>
    <t xml:space="preserve">951 0113 9990026230 853 </t>
  </si>
  <si>
    <t xml:space="preserve">951 0113 9990026230 000 </t>
  </si>
  <si>
    <t>Уплата членских взносов в Ассоциацию муниципальных образований в рамках непрограмных расходов органа местного самоуправления Верхнесеребряковского сельского поселения</t>
  </si>
  <si>
    <t>951 0200 0000000000 000</t>
  </si>
  <si>
    <t>951 0203 0000000000 000</t>
  </si>
  <si>
    <t xml:space="preserve">Расходы местного бюджета на осуществление первичного воинского учета на территориях,где отсутствуют военные комиссариаты в рамках непрограмных расходов органа местного самоуправления  Верхнесеребряковского сельского поселения </t>
  </si>
  <si>
    <t>951 0203 9990051180 000</t>
  </si>
  <si>
    <t xml:space="preserve">951 0203 9990051180 121 </t>
  </si>
  <si>
    <t xml:space="preserve">951 0203 9990051180 129 </t>
  </si>
  <si>
    <t>951 0300 0000000000 000</t>
  </si>
  <si>
    <t>951 0309 0000000000 000</t>
  </si>
  <si>
    <t>951 0309 0310000000 000</t>
  </si>
  <si>
    <t xml:space="preserve">951 0309 0310026050 000 </t>
  </si>
  <si>
    <t xml:space="preserve">951 0309 0310026050 244 </t>
  </si>
  <si>
    <t>951 0500 0000000000 000</t>
  </si>
  <si>
    <t>951 0503 0000000000 000</t>
  </si>
  <si>
    <t xml:space="preserve">951 0503 0120026030 000 </t>
  </si>
  <si>
    <t xml:space="preserve">951 0503 0120026030 244 </t>
  </si>
  <si>
    <t xml:space="preserve">951 0503 0410026080 000 </t>
  </si>
  <si>
    <t xml:space="preserve">951 0503 0410026080 244 </t>
  </si>
  <si>
    <t xml:space="preserve">951 0503 0420026210 000 </t>
  </si>
  <si>
    <t xml:space="preserve">951 0503 0420026210 244 </t>
  </si>
  <si>
    <t xml:space="preserve">951 0503 0610026090 000 </t>
  </si>
  <si>
    <t xml:space="preserve">951 0503 0610026090 244 </t>
  </si>
  <si>
    <t>951 1000 0000000000 000</t>
  </si>
  <si>
    <t>951 1001 0000000000 000</t>
  </si>
  <si>
    <t>951 1001 9990013010 000</t>
  </si>
  <si>
    <t>951 1001 9990013010 312</t>
  </si>
  <si>
    <t>Иные пенсии, социальные доплаты к пенсиям</t>
  </si>
  <si>
    <t>Выплата государственной пенсии за выслугу лет лицам, замещающим муниципальные должности и должности муниципальной службы в органе местного самоуправления муниципального образования "Верхнесеребряковское сельское поселение"</t>
  </si>
  <si>
    <t>951 0700 0000000 000 000</t>
  </si>
  <si>
    <t>951 0705 0000000 000 000</t>
  </si>
  <si>
    <t xml:space="preserve">951 0705 0710026100 000 </t>
  </si>
  <si>
    <t xml:space="preserve">951 0705 0710026100 244 </t>
  </si>
  <si>
    <t>Образование</t>
  </si>
  <si>
    <t>Профессиональная подготовка, переподготовка и повышение квалификации</t>
  </si>
  <si>
    <t>Расходы по обеспечению дополнительного профессионального образования лиц,замещающих выборные муниципальные должности, муниципальных служащих в рамках  подпрограммы "Развитие муниципального управления и муниципальной службы в Верхнесеребряковском сельском поселении" муниципальной программы Верхнесеребряковского сельского поселения "Развитие муниципальной службы" (Иные закупки товаров, работ и услуг для обеспечения государственных, муниципальных нужд)</t>
  </si>
  <si>
    <t>951 0800 0000000000 000</t>
  </si>
  <si>
    <t>951 0801 0000000000 000</t>
  </si>
  <si>
    <t>951 0801 0510000590 000</t>
  </si>
  <si>
    <t xml:space="preserve">951 0801 0510000590 611 </t>
  </si>
  <si>
    <t>951 0801 05100S3850 000</t>
  </si>
  <si>
    <t>951 0801 05100S3850 611</t>
  </si>
  <si>
    <t>М.Ю. Кодочигова</t>
  </si>
  <si>
    <t>951 0104 0820099990 853</t>
  </si>
  <si>
    <t>Уплата иных платежей</t>
  </si>
  <si>
    <t> Субсидии бюджетным учреждениям на иные цели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</si>
  <si>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взысканий(штрафов) по соответствующему платежу согласно законодательству РФ)</t>
  </si>
  <si>
    <t>Невыясненные поступления, зачисляемые в бюджеты поселений</t>
  </si>
  <si>
    <t>18210100000000000000</t>
  </si>
  <si>
    <t>18210102000010000110</t>
  </si>
  <si>
    <t>18210102010010000110</t>
  </si>
  <si>
    <t>18210102010011000110</t>
  </si>
  <si>
    <t>18210102010012100110</t>
  </si>
  <si>
    <t>18210102010013000110</t>
  </si>
  <si>
    <t>18210102010014000110</t>
  </si>
  <si>
    <t>18210102030010000110</t>
  </si>
  <si>
    <t>18210102030011000110</t>
  </si>
  <si>
    <t>18210102030012100110</t>
  </si>
  <si>
    <t>18210102030013000110</t>
  </si>
  <si>
    <t>18210500000000000000</t>
  </si>
  <si>
    <t>18210503000010000110</t>
  </si>
  <si>
    <t>18210503010010000110</t>
  </si>
  <si>
    <t>18210503010011000110</t>
  </si>
  <si>
    <t>18210503010012100110</t>
  </si>
  <si>
    <t>18210503010013000110</t>
  </si>
  <si>
    <t>18210600000000000000</t>
  </si>
  <si>
    <t>18210601000000000110</t>
  </si>
  <si>
    <t>18210601030100000110</t>
  </si>
  <si>
    <t>18210601030101000110</t>
  </si>
  <si>
    <t>18210601030102100110</t>
  </si>
  <si>
    <t>18210606000000000110</t>
  </si>
  <si>
    <t>18210606030030000110</t>
  </si>
  <si>
    <t>18210606033100000110</t>
  </si>
  <si>
    <t>18210606033101000110</t>
  </si>
  <si>
    <t>18210606033102100110</t>
  </si>
  <si>
    <t>18210606033103000110</t>
  </si>
  <si>
    <t>18210606040000000110</t>
  </si>
  <si>
    <t>18210606043100000110</t>
  </si>
  <si>
    <t>18210606043101000110</t>
  </si>
  <si>
    <t>18210606043102100110</t>
  </si>
  <si>
    <t>18210606043103000110</t>
  </si>
  <si>
    <t>18210606043104000110</t>
  </si>
  <si>
    <t>95110800000000000000</t>
  </si>
  <si>
    <t>95110804000010000110</t>
  </si>
  <si>
    <t>95110804020010000110</t>
  </si>
  <si>
    <t>95110804020011000110</t>
  </si>
  <si>
    <t>95111100000000000000</t>
  </si>
  <si>
    <t>95111105000000000120</t>
  </si>
  <si>
    <t>95111105030000000120</t>
  </si>
  <si>
    <t>95111105035100000120</t>
  </si>
  <si>
    <t>95111300000000000000</t>
  </si>
  <si>
    <t>95111302000000000130</t>
  </si>
  <si>
    <t>95111302060000000130</t>
  </si>
  <si>
    <t>95111302065100000130</t>
  </si>
  <si>
    <t>80211600000000000000</t>
  </si>
  <si>
    <t>80211651000020000140</t>
  </si>
  <si>
    <t>80211651040020000140</t>
  </si>
  <si>
    <t>95111701050100000180</t>
  </si>
  <si>
    <t>95120000000000000000</t>
  </si>
  <si>
    <t>95120200000000000000</t>
  </si>
  <si>
    <t>95120215000000000151</t>
  </si>
  <si>
    <t>95120215001000000151</t>
  </si>
  <si>
    <t>95120215001100000151</t>
  </si>
  <si>
    <t>95120230000000000151</t>
  </si>
  <si>
    <t>95120235118000000151</t>
  </si>
  <si>
    <t>95120235118100000151</t>
  </si>
  <si>
    <t>95120230024000000151</t>
  </si>
  <si>
    <t>95120230024100000151</t>
  </si>
  <si>
    <t>95120240000000000151</t>
  </si>
  <si>
    <t>95120249999000000151</t>
  </si>
  <si>
    <t>95120249999100000151</t>
  </si>
  <si>
    <t xml:space="preserve">951 0104 0310026050 244  </t>
  </si>
  <si>
    <t>951 0104 0310026050 000</t>
  </si>
  <si>
    <t xml:space="preserve">951 0309 0310026070 244 </t>
  </si>
  <si>
    <t xml:space="preserve">951 0309 0310026070 000 </t>
  </si>
  <si>
    <t>Мероприятия по обеспечению безопасности на воде в рамках подпрограммы"Пожарная безопасность и обеспечение безопасности на воде"муниципальной программы Верхнесеребряковского сельского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</si>
  <si>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951 0503 0410026070 000 </t>
  </si>
  <si>
    <t xml:space="preserve">951 0503 0410026070 244 </t>
  </si>
  <si>
    <t>Организация и проведение мероприятий по охране окружающей среды в Верхнгесеребряковском сельском поселении в рамках подпрограммы"Охрана окружающей среды в Верхнесеребряковском сельском поселении"муниципальной программы Верхнесеребряковского сельского поселения"Охрана окружающей среды и рациональное природопользование"</t>
  </si>
  <si>
    <t xml:space="preserve">951 0801 0510026240 612 </t>
  </si>
  <si>
    <t>951 0801 0510026240 000</t>
  </si>
  <si>
    <t>951 0801 05100S3320 000</t>
  </si>
  <si>
    <t>951 0801 05100S3320 612</t>
  </si>
  <si>
    <t xml:space="preserve">Расходы на разработку проектно-сметной документации, а также проведение заключительной экспертизы на капитальный ремонт здания Верхоломовского сельского Дома Культуры в рамках подпрограммы "Развитие культуры" муниципальной программы Верхнесеребряковского сельского поселения "Развитие культуры" </t>
  </si>
  <si>
    <t xml:space="preserve">Расходы на капитальный ремонт памятников в рамках подпрограммы "Развитие культуры в Верхнесеребряковском сельском поселении" муниципальной программы Верхнесеребряковского сельского поселения "Развитие культуры" </t>
  </si>
  <si>
    <t>951 0801 0510026250 000</t>
  </si>
  <si>
    <t xml:space="preserve">951 0801 0510026250 612 </t>
  </si>
  <si>
    <t xml:space="preserve">951 0503 9990099990 000 </t>
  </si>
  <si>
    <t>951 0503 9990099990 244</t>
  </si>
  <si>
    <t>951 0113 9990099990 852</t>
  </si>
  <si>
    <t>951 0801 9910071180 000</t>
  </si>
  <si>
    <t>951 0801 9910071180 612</t>
  </si>
  <si>
    <t>Расходы на иные цели за счет резервного фонда Правительства Ростовской области</t>
  </si>
  <si>
    <t>Н.С. Сайчук</t>
  </si>
  <si>
    <t>951 0503 9990026020 244</t>
  </si>
  <si>
    <t>951 0503 9990026020 000</t>
  </si>
  <si>
    <t>Расходы по проектно-изыскательским работам (ПИР) по объекту: строительство сетей газоснабжения х. Верхоломов</t>
  </si>
  <si>
    <t>на 1 января 2019 г.</t>
  </si>
  <si>
    <t>01.01.2019г.</t>
  </si>
  <si>
    <t>"18"  января 2019г.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</si>
</sst>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\ ##,000&quot;р.&quot;;\-#\ ##,000&quot;р.&quot;"/>
    <numFmt numFmtId="177" formatCode="#,##0.00_ ;\-#,##0.00\ 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sz val="10"/>
      <color indexed="8"/>
      <name val="Arial Cyr"/>
      <family val="0"/>
    </font>
    <font>
      <sz val="11"/>
      <name val="Arial"/>
      <family val="2"/>
    </font>
    <font>
      <b/>
      <sz val="9"/>
      <name val="Arial"/>
      <family val="2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8"/>
      <name val="Arial Cyr"/>
      <family val="0"/>
    </font>
    <font>
      <b/>
      <sz val="9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0" fillId="24" borderId="0" xfId="0" applyFont="1" applyFill="1" applyAlignment="1">
      <alignment horizontal="left" wrapText="1"/>
    </xf>
    <xf numFmtId="0" fontId="20" fillId="24" borderId="0" xfId="0" applyFont="1" applyFill="1" applyAlignment="1">
      <alignment horizontal="center"/>
    </xf>
    <xf numFmtId="4" fontId="20" fillId="24" borderId="0" xfId="0" applyNumberFormat="1" applyFont="1" applyFill="1" applyAlignment="1">
      <alignment horizontal="right" shrinkToFit="1"/>
    </xf>
    <xf numFmtId="0" fontId="20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wrapText="1"/>
    </xf>
    <xf numFmtId="0" fontId="22" fillId="24" borderId="11" xfId="0" applyFont="1" applyFill="1" applyBorder="1" applyAlignment="1">
      <alignment/>
    </xf>
    <xf numFmtId="49" fontId="22" fillId="24" borderId="12" xfId="0" applyNumberFormat="1" applyFont="1" applyFill="1" applyBorder="1" applyAlignment="1">
      <alignment horizontal="center" shrinkToFit="1"/>
    </xf>
    <xf numFmtId="49" fontId="22" fillId="24" borderId="13" xfId="0" applyNumberFormat="1" applyFont="1" applyFill="1" applyBorder="1" applyAlignment="1">
      <alignment horizontal="center" shrinkToFit="1"/>
    </xf>
    <xf numFmtId="4" fontId="22" fillId="24" borderId="13" xfId="0" applyNumberFormat="1" applyFont="1" applyFill="1" applyBorder="1" applyAlignment="1">
      <alignment horizontal="right" shrinkToFit="1"/>
    </xf>
    <xf numFmtId="4" fontId="0" fillId="0" borderId="0" xfId="0" applyNumberFormat="1" applyAlignment="1">
      <alignment/>
    </xf>
    <xf numFmtId="49" fontId="22" fillId="24" borderId="14" xfId="0" applyNumberFormat="1" applyFont="1" applyFill="1" applyBorder="1" applyAlignment="1">
      <alignment horizontal="center" shrinkToFit="1"/>
    </xf>
    <xf numFmtId="49" fontId="22" fillId="24" borderId="15" xfId="0" applyNumberFormat="1" applyFont="1" applyFill="1" applyBorder="1" applyAlignment="1">
      <alignment horizontal="center" shrinkToFit="1"/>
    </xf>
    <xf numFmtId="49" fontId="22" fillId="24" borderId="16" xfId="0" applyNumberFormat="1" applyFont="1" applyFill="1" applyBorder="1" applyAlignment="1">
      <alignment horizontal="center" shrinkToFit="1"/>
    </xf>
    <xf numFmtId="0" fontId="0" fillId="25" borderId="0" xfId="0" applyFill="1" applyAlignment="1">
      <alignment/>
    </xf>
    <xf numFmtId="4" fontId="22" fillId="24" borderId="17" xfId="0" applyNumberFormat="1" applyFont="1" applyFill="1" applyBorder="1" applyAlignment="1">
      <alignment horizontal="right" shrinkToFit="1"/>
    </xf>
    <xf numFmtId="0" fontId="20" fillId="24" borderId="13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/>
    </xf>
    <xf numFmtId="0" fontId="24" fillId="24" borderId="0" xfId="0" applyFont="1" applyFill="1" applyAlignment="1">
      <alignment/>
    </xf>
    <xf numFmtId="0" fontId="25" fillId="24" borderId="0" xfId="0" applyFont="1" applyFill="1" applyAlignment="1">
      <alignment vertical="top" wrapText="1"/>
    </xf>
    <xf numFmtId="0" fontId="26" fillId="24" borderId="0" xfId="0" applyFont="1" applyFill="1" applyAlignment="1">
      <alignment/>
    </xf>
    <xf numFmtId="0" fontId="25" fillId="24" borderId="18" xfId="0" applyFont="1" applyFill="1" applyBorder="1" applyAlignment="1">
      <alignment horizontal="center"/>
    </xf>
    <xf numFmtId="0" fontId="25" fillId="24" borderId="19" xfId="0" applyFont="1" applyFill="1" applyBorder="1" applyAlignment="1">
      <alignment horizontal="right"/>
    </xf>
    <xf numFmtId="0" fontId="25" fillId="24" borderId="0" xfId="0" applyFont="1" applyFill="1" applyBorder="1" applyAlignment="1">
      <alignment horizontal="right"/>
    </xf>
    <xf numFmtId="0" fontId="25" fillId="24" borderId="0" xfId="0" applyFont="1" applyFill="1" applyAlignment="1">
      <alignment/>
    </xf>
    <xf numFmtId="0" fontId="27" fillId="24" borderId="20" xfId="0" applyFont="1" applyFill="1" applyBorder="1" applyAlignment="1">
      <alignment/>
    </xf>
    <xf numFmtId="0" fontId="25" fillId="24" borderId="13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49" fontId="22" fillId="24" borderId="21" xfId="0" applyNumberFormat="1" applyFont="1" applyFill="1" applyBorder="1" applyAlignment="1">
      <alignment horizontal="center" shrinkToFit="1"/>
    </xf>
    <xf numFmtId="0" fontId="22" fillId="24" borderId="0" xfId="0" applyFont="1" applyFill="1" applyAlignment="1">
      <alignment horizontal="left" wrapText="1"/>
    </xf>
    <xf numFmtId="0" fontId="22" fillId="24" borderId="0" xfId="0" applyFont="1" applyFill="1" applyAlignment="1">
      <alignment horizontal="center"/>
    </xf>
    <xf numFmtId="4" fontId="22" fillId="24" borderId="0" xfId="0" applyNumberFormat="1" applyFont="1" applyFill="1" applyAlignment="1">
      <alignment horizontal="right" shrinkToFit="1"/>
    </xf>
    <xf numFmtId="0" fontId="22" fillId="24" borderId="22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/>
    </xf>
    <xf numFmtId="49" fontId="0" fillId="24" borderId="23" xfId="0" applyNumberFormat="1" applyFont="1" applyFill="1" applyBorder="1" applyAlignment="1">
      <alignment horizontal="center" shrinkToFit="1"/>
    </xf>
    <xf numFmtId="49" fontId="0" fillId="24" borderId="24" xfId="0" applyNumberFormat="1" applyFont="1" applyFill="1" applyBorder="1" applyAlignment="1">
      <alignment horizontal="center" shrinkToFit="1"/>
    </xf>
    <xf numFmtId="49" fontId="0" fillId="24" borderId="12" xfId="0" applyNumberFormat="1" applyFont="1" applyFill="1" applyBorder="1" applyAlignment="1">
      <alignment horizontal="center" shrinkToFit="1"/>
    </xf>
    <xf numFmtId="49" fontId="0" fillId="24" borderId="13" xfId="0" applyNumberFormat="1" applyFont="1" applyFill="1" applyBorder="1" applyAlignment="1">
      <alignment horizontal="center" shrinkToFit="1"/>
    </xf>
    <xf numFmtId="49" fontId="0" fillId="24" borderId="13" xfId="0" applyNumberFormat="1" applyFont="1" applyFill="1" applyBorder="1" applyAlignment="1">
      <alignment horizontal="center" wrapText="1"/>
    </xf>
    <xf numFmtId="0" fontId="22" fillId="24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justify"/>
    </xf>
    <xf numFmtId="49" fontId="0" fillId="24" borderId="25" xfId="0" applyNumberFormat="1" applyFont="1" applyFill="1" applyBorder="1" applyAlignment="1">
      <alignment horizontal="center" shrinkToFit="1"/>
    </xf>
    <xf numFmtId="49" fontId="0" fillId="24" borderId="18" xfId="0" applyNumberFormat="1" applyFont="1" applyFill="1" applyBorder="1" applyAlignment="1">
      <alignment horizontal="center" wrapText="1"/>
    </xf>
    <xf numFmtId="0" fontId="22" fillId="25" borderId="0" xfId="0" applyFont="1" applyFill="1" applyAlignment="1">
      <alignment/>
    </xf>
    <xf numFmtId="4" fontId="22" fillId="24" borderId="17" xfId="0" applyNumberFormat="1" applyFont="1" applyFill="1" applyBorder="1" applyAlignment="1">
      <alignment horizontal="center" shrinkToFit="1"/>
    </xf>
    <xf numFmtId="4" fontId="22" fillId="24" borderId="26" xfId="0" applyNumberFormat="1" applyFont="1" applyFill="1" applyBorder="1" applyAlignment="1">
      <alignment horizontal="center" shrinkToFit="1"/>
    </xf>
    <xf numFmtId="4" fontId="22" fillId="24" borderId="27" xfId="0" applyNumberFormat="1" applyFont="1" applyFill="1" applyBorder="1" applyAlignment="1">
      <alignment horizontal="center" shrinkToFit="1"/>
    </xf>
    <xf numFmtId="4" fontId="22" fillId="24" borderId="28" xfId="0" applyNumberFormat="1" applyFont="1" applyFill="1" applyBorder="1" applyAlignment="1">
      <alignment horizontal="center" shrinkToFit="1"/>
    </xf>
    <xf numFmtId="49" fontId="22" fillId="24" borderId="29" xfId="0" applyNumberFormat="1" applyFont="1" applyFill="1" applyBorder="1" applyAlignment="1">
      <alignment horizontal="center" shrinkToFit="1"/>
    </xf>
    <xf numFmtId="0" fontId="25" fillId="24" borderId="18" xfId="0" applyFont="1" applyFill="1" applyBorder="1" applyAlignment="1">
      <alignment horizontal="center" vertical="center"/>
    </xf>
    <xf numFmtId="4" fontId="0" fillId="25" borderId="17" xfId="0" applyNumberFormat="1" applyFont="1" applyFill="1" applyBorder="1" applyAlignment="1">
      <alignment horizontal="right" shrinkToFit="1"/>
    </xf>
    <xf numFmtId="0" fontId="20" fillId="24" borderId="11" xfId="0" applyFont="1" applyFill="1" applyBorder="1" applyAlignment="1">
      <alignment horizontal="center" vertical="center"/>
    </xf>
    <xf numFmtId="0" fontId="20" fillId="24" borderId="23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24" borderId="30" xfId="0" applyFont="1" applyFill="1" applyBorder="1" applyAlignment="1">
      <alignment horizontal="center" vertical="center"/>
    </xf>
    <xf numFmtId="0" fontId="23" fillId="0" borderId="11" xfId="0" applyNumberFormat="1" applyFont="1" applyBorder="1" applyAlignment="1">
      <alignment horizontal="left" vertical="center" wrapText="1"/>
    </xf>
    <xf numFmtId="4" fontId="0" fillId="25" borderId="13" xfId="0" applyNumberFormat="1" applyFont="1" applyFill="1" applyBorder="1" applyAlignment="1">
      <alignment horizontal="right" shrinkToFit="1"/>
    </xf>
    <xf numFmtId="49" fontId="22" fillId="24" borderId="23" xfId="0" applyNumberFormat="1" applyFont="1" applyFill="1" applyBorder="1" applyAlignment="1">
      <alignment horizontal="center" shrinkToFit="1"/>
    </xf>
    <xf numFmtId="2" fontId="29" fillId="0" borderId="13" xfId="0" applyNumberFormat="1" applyFont="1" applyFill="1" applyBorder="1" applyAlignment="1">
      <alignment horizontal="right" wrapText="1"/>
    </xf>
    <xf numFmtId="2" fontId="22" fillId="24" borderId="31" xfId="0" applyNumberFormat="1" applyFont="1" applyFill="1" applyBorder="1" applyAlignment="1">
      <alignment/>
    </xf>
    <xf numFmtId="49" fontId="23" fillId="24" borderId="32" xfId="0" applyNumberFormat="1" applyFont="1" applyFill="1" applyBorder="1" applyAlignment="1">
      <alignment horizontal="center"/>
    </xf>
    <xf numFmtId="0" fontId="23" fillId="24" borderId="33" xfId="0" applyFont="1" applyFill="1" applyBorder="1" applyAlignment="1">
      <alignment horizontal="center"/>
    </xf>
    <xf numFmtId="49" fontId="23" fillId="24" borderId="34" xfId="0" applyNumberFormat="1" applyFont="1" applyFill="1" applyBorder="1" applyAlignment="1">
      <alignment horizontal="center"/>
    </xf>
    <xf numFmtId="0" fontId="23" fillId="24" borderId="35" xfId="0" applyFont="1" applyFill="1" applyBorder="1" applyAlignment="1">
      <alignment horizontal="center"/>
    </xf>
    <xf numFmtId="177" fontId="29" fillId="0" borderId="13" xfId="0" applyNumberFormat="1" applyFont="1" applyFill="1" applyBorder="1" applyAlignment="1">
      <alignment horizontal="right" wrapText="1"/>
    </xf>
    <xf numFmtId="4" fontId="0" fillId="25" borderId="29" xfId="0" applyNumberFormat="1" applyFont="1" applyFill="1" applyBorder="1" applyAlignment="1">
      <alignment horizontal="right" shrinkToFit="1"/>
    </xf>
    <xf numFmtId="0" fontId="0" fillId="0" borderId="36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4" fontId="0" fillId="0" borderId="18" xfId="0" applyNumberFormat="1" applyBorder="1" applyAlignment="1">
      <alignment/>
    </xf>
    <xf numFmtId="4" fontId="0" fillId="25" borderId="37" xfId="0" applyNumberFormat="1" applyFont="1" applyFill="1" applyBorder="1" applyAlignment="1">
      <alignment horizontal="right"/>
    </xf>
    <xf numFmtId="4" fontId="0" fillId="24" borderId="27" xfId="0" applyNumberFormat="1" applyFont="1" applyFill="1" applyBorder="1" applyAlignment="1">
      <alignment horizontal="right"/>
    </xf>
    <xf numFmtId="177" fontId="32" fillId="0" borderId="13" xfId="0" applyNumberFormat="1" applyFont="1" applyFill="1" applyBorder="1" applyAlignment="1">
      <alignment horizontal="right" wrapText="1"/>
    </xf>
    <xf numFmtId="0" fontId="22" fillId="24" borderId="17" xfId="0" applyFont="1" applyFill="1" applyBorder="1" applyAlignment="1">
      <alignment vertical="center" wrapText="1"/>
    </xf>
    <xf numFmtId="0" fontId="22" fillId="24" borderId="17" xfId="0" applyFont="1" applyFill="1" applyBorder="1" applyAlignment="1">
      <alignment vertical="center"/>
    </xf>
    <xf numFmtId="0" fontId="23" fillId="0" borderId="38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4" fontId="0" fillId="25" borderId="13" xfId="0" applyNumberFormat="1" applyFont="1" applyFill="1" applyBorder="1" applyAlignment="1">
      <alignment horizontal="right" shrinkToFit="1"/>
    </xf>
    <xf numFmtId="4" fontId="0" fillId="24" borderId="13" xfId="0" applyNumberFormat="1" applyFont="1" applyFill="1" applyBorder="1" applyAlignment="1">
      <alignment horizontal="right" shrinkToFit="1"/>
    </xf>
    <xf numFmtId="4" fontId="0" fillId="24" borderId="27" xfId="0" applyNumberFormat="1" applyFont="1" applyFill="1" applyBorder="1" applyAlignment="1">
      <alignment/>
    </xf>
    <xf numFmtId="4" fontId="0" fillId="25" borderId="27" xfId="0" applyNumberFormat="1" applyFont="1" applyFill="1" applyBorder="1" applyAlignment="1">
      <alignment/>
    </xf>
    <xf numFmtId="4" fontId="0" fillId="25" borderId="17" xfId="0" applyNumberFormat="1" applyFont="1" applyFill="1" applyBorder="1" applyAlignment="1">
      <alignment horizontal="right" shrinkToFit="1"/>
    </xf>
    <xf numFmtId="4" fontId="0" fillId="24" borderId="24" xfId="0" applyNumberFormat="1" applyFont="1" applyFill="1" applyBorder="1" applyAlignment="1">
      <alignment horizontal="right" shrinkToFit="1"/>
    </xf>
    <xf numFmtId="4" fontId="0" fillId="24" borderId="18" xfId="0" applyNumberFormat="1" applyFont="1" applyFill="1" applyBorder="1" applyAlignment="1">
      <alignment horizontal="right" shrinkToFit="1"/>
    </xf>
    <xf numFmtId="0" fontId="23" fillId="0" borderId="39" xfId="0" applyFont="1" applyBorder="1" applyAlignment="1">
      <alignment horizontal="justify" vertical="top" wrapText="1"/>
    </xf>
    <xf numFmtId="4" fontId="0" fillId="0" borderId="40" xfId="0" applyNumberFormat="1" applyBorder="1" applyAlignment="1">
      <alignment horizontal="center"/>
    </xf>
    <xf numFmtId="0" fontId="28" fillId="24" borderId="11" xfId="0" applyFont="1" applyFill="1" applyBorder="1" applyAlignment="1">
      <alignment wrapText="1"/>
    </xf>
    <xf numFmtId="49" fontId="28" fillId="24" borderId="12" xfId="0" applyNumberFormat="1" applyFont="1" applyFill="1" applyBorder="1" applyAlignment="1">
      <alignment horizontal="center" shrinkToFit="1"/>
    </xf>
    <xf numFmtId="49" fontId="28" fillId="24" borderId="13" xfId="0" applyNumberFormat="1" applyFont="1" applyFill="1" applyBorder="1" applyAlignment="1">
      <alignment horizontal="center" shrinkToFit="1"/>
    </xf>
    <xf numFmtId="4" fontId="21" fillId="24" borderId="13" xfId="0" applyNumberFormat="1" applyFont="1" applyFill="1" applyBorder="1" applyAlignment="1">
      <alignment horizontal="right" shrinkToFit="1"/>
    </xf>
    <xf numFmtId="4" fontId="21" fillId="24" borderId="27" xfId="0" applyNumberFormat="1" applyFont="1" applyFill="1" applyBorder="1" applyAlignment="1">
      <alignment/>
    </xf>
    <xf numFmtId="0" fontId="28" fillId="24" borderId="11" xfId="0" applyFont="1" applyFill="1" applyBorder="1" applyAlignment="1">
      <alignment/>
    </xf>
    <xf numFmtId="4" fontId="21" fillId="25" borderId="13" xfId="0" applyNumberFormat="1" applyFont="1" applyFill="1" applyBorder="1" applyAlignment="1">
      <alignment horizontal="right" shrinkToFit="1"/>
    </xf>
    <xf numFmtId="4" fontId="21" fillId="24" borderId="27" xfId="0" applyNumberFormat="1" applyFont="1" applyFill="1" applyBorder="1" applyAlignment="1">
      <alignment horizontal="right"/>
    </xf>
    <xf numFmtId="4" fontId="21" fillId="25" borderId="27" xfId="0" applyNumberFormat="1" applyFont="1" applyFill="1" applyBorder="1" applyAlignment="1">
      <alignment/>
    </xf>
    <xf numFmtId="0" fontId="31" fillId="0" borderId="11" xfId="0" applyNumberFormat="1" applyFont="1" applyBorder="1" applyAlignment="1">
      <alignment horizontal="left" vertical="center" wrapText="1"/>
    </xf>
    <xf numFmtId="0" fontId="28" fillId="24" borderId="17" xfId="0" applyFont="1" applyFill="1" applyBorder="1" applyAlignment="1">
      <alignment wrapText="1"/>
    </xf>
    <xf numFmtId="49" fontId="28" fillId="24" borderId="14" xfId="0" applyNumberFormat="1" applyFont="1" applyFill="1" applyBorder="1" applyAlignment="1">
      <alignment horizontal="center" shrinkToFit="1"/>
    </xf>
    <xf numFmtId="4" fontId="21" fillId="25" borderId="17" xfId="0" applyNumberFormat="1" applyFont="1" applyFill="1" applyBorder="1" applyAlignment="1">
      <alignment horizontal="right" shrinkToFit="1"/>
    </xf>
    <xf numFmtId="4" fontId="0" fillId="24" borderId="30" xfId="0" applyNumberFormat="1" applyFont="1" applyFill="1" applyBorder="1" applyAlignment="1">
      <alignment horizontal="center" shrinkToFit="1"/>
    </xf>
    <xf numFmtId="4" fontId="0" fillId="24" borderId="13" xfId="0" applyNumberFormat="1" applyFont="1" applyFill="1" applyBorder="1" applyAlignment="1">
      <alignment horizontal="center" shrinkToFit="1"/>
    </xf>
    <xf numFmtId="0" fontId="33" fillId="0" borderId="11" xfId="0" applyFont="1" applyFill="1" applyBorder="1" applyAlignment="1">
      <alignment horizontal="left" wrapText="1"/>
    </xf>
    <xf numFmtId="49" fontId="20" fillId="24" borderId="12" xfId="0" applyNumberFormat="1" applyFont="1" applyFill="1" applyBorder="1" applyAlignment="1">
      <alignment horizontal="center" shrinkToFit="1"/>
    </xf>
    <xf numFmtId="49" fontId="20" fillId="24" borderId="13" xfId="0" applyNumberFormat="1" applyFont="1" applyFill="1" applyBorder="1" applyAlignment="1">
      <alignment horizontal="center" shrinkToFit="1"/>
    </xf>
    <xf numFmtId="0" fontId="34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wrapText="1"/>
    </xf>
    <xf numFmtId="49" fontId="36" fillId="24" borderId="12" xfId="0" applyNumberFormat="1" applyFont="1" applyFill="1" applyBorder="1" applyAlignment="1">
      <alignment horizontal="center" shrinkToFit="1"/>
    </xf>
    <xf numFmtId="49" fontId="25" fillId="24" borderId="12" xfId="0" applyNumberFormat="1" applyFont="1" applyFill="1" applyBorder="1" applyAlignment="1">
      <alignment horizontal="center" shrinkToFit="1"/>
    </xf>
    <xf numFmtId="0" fontId="20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4" fontId="0" fillId="25" borderId="17" xfId="0" applyNumberFormat="1" applyFont="1" applyFill="1" applyBorder="1" applyAlignment="1">
      <alignment horizontal="right" shrinkToFit="1"/>
    </xf>
    <xf numFmtId="4" fontId="0" fillId="24" borderId="13" xfId="0" applyNumberFormat="1" applyFont="1" applyFill="1" applyBorder="1" applyAlignment="1">
      <alignment horizontal="right" shrinkToFit="1"/>
    </xf>
    <xf numFmtId="49" fontId="33" fillId="0" borderId="13" xfId="0" applyNumberFormat="1" applyFont="1" applyFill="1" applyBorder="1" applyAlignment="1">
      <alignment horizontal="center" wrapText="1"/>
    </xf>
    <xf numFmtId="49" fontId="37" fillId="0" borderId="13" xfId="0" applyNumberFormat="1" applyFont="1" applyFill="1" applyBorder="1" applyAlignment="1">
      <alignment horizontal="center" wrapText="1"/>
    </xf>
    <xf numFmtId="49" fontId="28" fillId="24" borderId="16" xfId="0" applyNumberFormat="1" applyFont="1" applyFill="1" applyBorder="1" applyAlignment="1">
      <alignment horizontal="center" shrinkToFit="1"/>
    </xf>
    <xf numFmtId="0" fontId="27" fillId="0" borderId="41" xfId="0" applyFont="1" applyBorder="1" applyAlignment="1">
      <alignment horizontal="justify" vertical="top" wrapText="1"/>
    </xf>
    <xf numFmtId="4" fontId="21" fillId="24" borderId="0" xfId="0" applyNumberFormat="1" applyFont="1" applyFill="1" applyBorder="1" applyAlignment="1">
      <alignment horizontal="right"/>
    </xf>
    <xf numFmtId="0" fontId="32" fillId="0" borderId="11" xfId="0" applyFont="1" applyFill="1" applyBorder="1" applyAlignment="1">
      <alignment horizontal="left" wrapText="1"/>
    </xf>
    <xf numFmtId="0" fontId="30" fillId="24" borderId="0" xfId="0" applyFont="1" applyFill="1" applyAlignment="1">
      <alignment horizontal="center"/>
    </xf>
    <xf numFmtId="0" fontId="23" fillId="24" borderId="0" xfId="0" applyFont="1" applyFill="1" applyAlignment="1">
      <alignment horizontal="left"/>
    </xf>
    <xf numFmtId="0" fontId="25" fillId="24" borderId="0" xfId="0" applyFont="1" applyFill="1" applyAlignment="1">
      <alignment horizontal="right" vertical="top" wrapText="1"/>
    </xf>
    <xf numFmtId="0" fontId="0" fillId="0" borderId="0" xfId="0" applyAlignment="1">
      <alignment horizontal="right"/>
    </xf>
    <xf numFmtId="0" fontId="27" fillId="24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7" fillId="24" borderId="20" xfId="0" applyFont="1" applyFill="1" applyBorder="1" applyAlignment="1">
      <alignment horizontal="center"/>
    </xf>
    <xf numFmtId="0" fontId="25" fillId="24" borderId="0" xfId="0" applyFont="1" applyFill="1" applyAlignment="1">
      <alignment horizontal="left"/>
    </xf>
    <xf numFmtId="0" fontId="23" fillId="24" borderId="0" xfId="0" applyFont="1" applyFill="1" applyAlignment="1">
      <alignment horizontal="left" vertical="top" wrapText="1"/>
    </xf>
    <xf numFmtId="0" fontId="23" fillId="24" borderId="0" xfId="0" applyFont="1" applyFill="1" applyAlignment="1">
      <alignment horizontal="left" vertical="center" wrapText="1"/>
    </xf>
    <xf numFmtId="0" fontId="25" fillId="24" borderId="0" xfId="0" applyFont="1" applyFill="1" applyAlignment="1">
      <alignment horizontal="center" vertical="center" wrapText="1"/>
    </xf>
    <xf numFmtId="0" fontId="21" fillId="24" borderId="20" xfId="0" applyFont="1" applyFill="1" applyBorder="1" applyAlignment="1">
      <alignment horizontal="center"/>
    </xf>
    <xf numFmtId="0" fontId="20" fillId="24" borderId="13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8" fillId="24" borderId="20" xfId="0" applyFont="1" applyFill="1" applyBorder="1" applyAlignment="1">
      <alignment horizontal="center"/>
    </xf>
    <xf numFmtId="0" fontId="22" fillId="24" borderId="42" xfId="0" applyFont="1" applyFill="1" applyBorder="1" applyAlignment="1">
      <alignment horizontal="center" vertical="center"/>
    </xf>
    <xf numFmtId="0" fontId="22" fillId="24" borderId="43" xfId="0" applyFont="1" applyFill="1" applyBorder="1" applyAlignment="1">
      <alignment horizontal="center" vertical="center"/>
    </xf>
    <xf numFmtId="0" fontId="22" fillId="24" borderId="44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45" xfId="0" applyFont="1" applyFill="1" applyBorder="1" applyAlignment="1">
      <alignment horizontal="center" vertical="center" wrapText="1"/>
    </xf>
    <xf numFmtId="0" fontId="22" fillId="24" borderId="46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top" wrapText="1"/>
    </xf>
    <xf numFmtId="0" fontId="22" fillId="24" borderId="45" xfId="0" applyFont="1" applyFill="1" applyBorder="1" applyAlignment="1">
      <alignment horizontal="center" vertical="top" wrapText="1"/>
    </xf>
    <xf numFmtId="0" fontId="22" fillId="24" borderId="46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49" fontId="22" fillId="24" borderId="0" xfId="0" applyNumberFormat="1" applyFont="1" applyFill="1" applyBorder="1" applyAlignment="1">
      <alignment horizontal="center" shrinkToFi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justify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&#1085;&#1099;&#1077;%20&#1089;&#1084;&#1077;&#1090;&#1099;%202018\&#1080;&#1079;&#1084;&#1077;&#1085;&#1077;&#1085;&#1080;&#1103;%208%20&#1086;&#1090;%2024.07.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"/>
      <sheetName val="стр.3"/>
    </sheetNames>
    <sheetDataSet>
      <sheetData sheetId="1">
        <row r="14">
          <cell r="A14" t="str">
            <v>Расходы на капитальный ремонт памятников, включая осуществление строительного контроля по объектам в рамках подпрограммы «Развитие культуры» муниципальной программы Верхнесеребряковского сельского поселения «Развитие культуры»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7">
      <selection activeCell="J10" sqref="J10"/>
    </sheetView>
  </sheetViews>
  <sheetFormatPr defaultColWidth="9.00390625" defaultRowHeight="12.75"/>
  <cols>
    <col min="1" max="1" width="49.625" style="0" customWidth="1"/>
    <col min="2" max="2" width="4.625" style="0" customWidth="1"/>
    <col min="3" max="3" width="22.00390625" style="0" customWidth="1"/>
    <col min="4" max="4" width="13.375" style="0" customWidth="1"/>
    <col min="5" max="5" width="14.00390625" style="0" customWidth="1"/>
    <col min="6" max="6" width="15.125" style="0" customWidth="1"/>
  </cols>
  <sheetData>
    <row r="1" spans="1:8" ht="29.25" customHeight="1">
      <c r="A1" s="17"/>
      <c r="B1" s="18"/>
      <c r="C1" s="19"/>
      <c r="D1" s="19"/>
      <c r="E1" s="126" t="s">
        <v>23</v>
      </c>
      <c r="F1" s="127"/>
      <c r="G1" s="20"/>
      <c r="H1" s="20"/>
    </row>
    <row r="2" spans="1:8" ht="15.75" thickBot="1">
      <c r="A2" s="128" t="s">
        <v>53</v>
      </c>
      <c r="B2" s="128"/>
      <c r="C2" s="128"/>
      <c r="D2" s="19"/>
      <c r="E2" s="19"/>
      <c r="F2" s="21" t="s">
        <v>54</v>
      </c>
      <c r="G2" s="20"/>
      <c r="H2" s="20"/>
    </row>
    <row r="3" spans="1:8" ht="15">
      <c r="A3" s="129"/>
      <c r="B3" s="129"/>
      <c r="C3" s="129"/>
      <c r="D3" s="129"/>
      <c r="E3" s="22" t="s">
        <v>55</v>
      </c>
      <c r="F3" s="66" t="s">
        <v>56</v>
      </c>
      <c r="G3" s="20"/>
      <c r="H3" s="20"/>
    </row>
    <row r="4" spans="1:8" ht="15">
      <c r="A4" s="124" t="s">
        <v>352</v>
      </c>
      <c r="B4" s="124"/>
      <c r="C4" s="124"/>
      <c r="D4" s="23"/>
      <c r="E4" s="22" t="s">
        <v>59</v>
      </c>
      <c r="F4" s="67" t="s">
        <v>353</v>
      </c>
      <c r="G4" s="20"/>
      <c r="H4" s="20"/>
    </row>
    <row r="5" spans="1:8" ht="15">
      <c r="A5" s="131"/>
      <c r="B5" s="131"/>
      <c r="C5" s="131"/>
      <c r="D5" s="23"/>
      <c r="E5" s="22"/>
      <c r="F5" s="68"/>
      <c r="G5" s="20"/>
      <c r="H5" s="20"/>
    </row>
    <row r="6" spans="1:8" ht="15">
      <c r="A6" s="132" t="s">
        <v>86</v>
      </c>
      <c r="B6" s="132"/>
      <c r="C6" s="132"/>
      <c r="D6" s="132"/>
      <c r="E6" s="22" t="s">
        <v>143</v>
      </c>
      <c r="F6" s="68" t="s">
        <v>84</v>
      </c>
      <c r="G6" s="20"/>
      <c r="H6" s="20"/>
    </row>
    <row r="7" spans="1:8" ht="22.5" customHeight="1">
      <c r="A7" s="133" t="s">
        <v>85</v>
      </c>
      <c r="B7" s="133"/>
      <c r="C7" s="133"/>
      <c r="D7" s="23"/>
      <c r="E7" s="22" t="s">
        <v>144</v>
      </c>
      <c r="F7" s="67">
        <v>951</v>
      </c>
      <c r="G7" s="20"/>
      <c r="H7" s="20"/>
    </row>
    <row r="8" spans="1:8" ht="15">
      <c r="A8" s="134"/>
      <c r="B8" s="134"/>
      <c r="C8" s="134"/>
      <c r="D8" s="23"/>
      <c r="E8" s="22" t="s">
        <v>81</v>
      </c>
      <c r="F8" s="67">
        <v>60619405</v>
      </c>
      <c r="G8" s="20"/>
      <c r="H8" s="20"/>
    </row>
    <row r="9" spans="1:8" ht="15">
      <c r="A9" s="125" t="s">
        <v>145</v>
      </c>
      <c r="B9" s="125"/>
      <c r="C9" s="125"/>
      <c r="D9" s="23"/>
      <c r="E9" s="22"/>
      <c r="F9" s="67"/>
      <c r="G9" s="20"/>
      <c r="H9" s="20"/>
    </row>
    <row r="10" spans="1:8" ht="15.75" thickBot="1">
      <c r="A10" s="125" t="s">
        <v>146</v>
      </c>
      <c r="B10" s="125"/>
      <c r="C10" s="125"/>
      <c r="D10" s="23"/>
      <c r="E10" s="22" t="s">
        <v>147</v>
      </c>
      <c r="F10" s="69" t="s">
        <v>148</v>
      </c>
      <c r="G10" s="20"/>
      <c r="H10" s="20"/>
    </row>
    <row r="11" spans="1:8" ht="15">
      <c r="A11" s="24"/>
      <c r="B11" s="19"/>
      <c r="C11" s="19"/>
      <c r="D11" s="19"/>
      <c r="E11" s="19"/>
      <c r="F11" s="20"/>
      <c r="G11" s="20"/>
      <c r="H11" s="20"/>
    </row>
    <row r="12" spans="1:8" ht="15">
      <c r="A12" s="130" t="s">
        <v>149</v>
      </c>
      <c r="B12" s="130"/>
      <c r="C12" s="130"/>
      <c r="D12" s="25"/>
      <c r="E12" s="25"/>
      <c r="F12" s="20"/>
      <c r="G12" s="20"/>
      <c r="H12" s="20"/>
    </row>
    <row r="13" spans="1:8" ht="33.75">
      <c r="A13" s="26" t="s">
        <v>60</v>
      </c>
      <c r="B13" s="27" t="s">
        <v>61</v>
      </c>
      <c r="C13" s="27" t="s">
        <v>57</v>
      </c>
      <c r="D13" s="27" t="s">
        <v>80</v>
      </c>
      <c r="E13" s="28" t="s">
        <v>135</v>
      </c>
      <c r="F13" s="16" t="s">
        <v>136</v>
      </c>
      <c r="G13" s="20"/>
      <c r="H13" s="20"/>
    </row>
    <row r="14" spans="1:8" ht="15.75" thickBot="1">
      <c r="A14" s="26" t="s">
        <v>62</v>
      </c>
      <c r="B14" s="55" t="s">
        <v>63</v>
      </c>
      <c r="C14" s="29" t="s">
        <v>64</v>
      </c>
      <c r="D14" s="29" t="s">
        <v>65</v>
      </c>
      <c r="E14" s="29" t="s">
        <v>77</v>
      </c>
      <c r="F14" s="4">
        <v>6</v>
      </c>
      <c r="G14" s="20"/>
      <c r="H14" s="20"/>
    </row>
    <row r="15" spans="1:8" ht="12.75">
      <c r="A15" s="5" t="s">
        <v>58</v>
      </c>
      <c r="B15" s="63" t="s">
        <v>19</v>
      </c>
      <c r="C15" s="54" t="s">
        <v>78</v>
      </c>
      <c r="D15" s="71">
        <f>D17+D68</f>
        <v>11786700</v>
      </c>
      <c r="E15" s="71">
        <f>E17+E68</f>
        <v>12717005.77</v>
      </c>
      <c r="F15" s="76">
        <f>F17+F68</f>
        <v>-930305.77</v>
      </c>
      <c r="G15" s="30"/>
      <c r="H15" s="30"/>
    </row>
    <row r="16" spans="1:8" ht="12.75">
      <c r="A16" s="6" t="s">
        <v>79</v>
      </c>
      <c r="B16" s="11"/>
      <c r="C16" s="8"/>
      <c r="D16" s="9"/>
      <c r="E16" s="9"/>
      <c r="F16" s="77"/>
      <c r="G16" s="30"/>
      <c r="H16" s="30"/>
    </row>
    <row r="17" spans="1:9" ht="12.75">
      <c r="A17" s="6" t="s">
        <v>20</v>
      </c>
      <c r="B17" s="7" t="s">
        <v>19</v>
      </c>
      <c r="C17" s="8" t="s">
        <v>21</v>
      </c>
      <c r="D17" s="83">
        <f>D18+D52+D56+D60+D64+D29+D35</f>
        <v>4210400</v>
      </c>
      <c r="E17" s="83">
        <f>E18+E52+E56+E60+E64+E29+E35+E67</f>
        <v>5176480.2</v>
      </c>
      <c r="F17" s="99">
        <f aca="true" t="shared" si="0" ref="F17:F24">D17-E17</f>
        <v>-966080.2000000002</v>
      </c>
      <c r="G17" s="49"/>
      <c r="H17" s="31"/>
      <c r="I17" s="10"/>
    </row>
    <row r="18" spans="1:9" ht="12.75">
      <c r="A18" s="97" t="s">
        <v>22</v>
      </c>
      <c r="B18" s="93" t="s">
        <v>19</v>
      </c>
      <c r="C18" s="94" t="s">
        <v>263</v>
      </c>
      <c r="D18" s="98">
        <f>D19</f>
        <v>362000</v>
      </c>
      <c r="E18" s="98">
        <f>E19</f>
        <v>504239.44</v>
      </c>
      <c r="F18" s="99">
        <f t="shared" si="0"/>
        <v>-142239.44</v>
      </c>
      <c r="G18" s="49"/>
      <c r="H18" s="31"/>
      <c r="I18" s="10"/>
    </row>
    <row r="19" spans="1:8" ht="12.75">
      <c r="A19" s="5" t="s">
        <v>42</v>
      </c>
      <c r="B19" s="7" t="s">
        <v>19</v>
      </c>
      <c r="C19" s="8" t="s">
        <v>264</v>
      </c>
      <c r="D19" s="84">
        <f>D20+D25</f>
        <v>362000</v>
      </c>
      <c r="E19" s="84">
        <f>E20+E25</f>
        <v>504239.44</v>
      </c>
      <c r="F19" s="77">
        <f t="shared" si="0"/>
        <v>-142239.44</v>
      </c>
      <c r="G19" s="31"/>
      <c r="H19" s="31"/>
    </row>
    <row r="20" spans="1:10" ht="60">
      <c r="A20" s="61" t="s">
        <v>45</v>
      </c>
      <c r="B20" s="7" t="s">
        <v>19</v>
      </c>
      <c r="C20" s="8" t="s">
        <v>265</v>
      </c>
      <c r="D20" s="84">
        <f>D21</f>
        <v>345000</v>
      </c>
      <c r="E20" s="83">
        <f>SUM(E21:E24)</f>
        <v>498371.25</v>
      </c>
      <c r="F20" s="85">
        <f t="shared" si="0"/>
        <v>-153371.25</v>
      </c>
      <c r="G20" s="31"/>
      <c r="H20" s="31"/>
      <c r="J20" s="122"/>
    </row>
    <row r="21" spans="1:8" ht="60">
      <c r="A21" s="61" t="s">
        <v>45</v>
      </c>
      <c r="B21" s="7" t="s">
        <v>19</v>
      </c>
      <c r="C21" s="8" t="s">
        <v>266</v>
      </c>
      <c r="D21" s="84">
        <v>345000</v>
      </c>
      <c r="E21" s="84">
        <v>497247.51</v>
      </c>
      <c r="F21" s="85">
        <f t="shared" si="0"/>
        <v>-152247.51</v>
      </c>
      <c r="G21" s="49"/>
      <c r="H21" s="31"/>
    </row>
    <row r="22" spans="1:8" ht="72">
      <c r="A22" s="61" t="s">
        <v>173</v>
      </c>
      <c r="B22" s="7" t="s">
        <v>19</v>
      </c>
      <c r="C22" s="8" t="s">
        <v>267</v>
      </c>
      <c r="D22" s="84">
        <v>0</v>
      </c>
      <c r="E22" s="84">
        <v>204.91</v>
      </c>
      <c r="F22" s="85">
        <f t="shared" si="0"/>
        <v>-204.91</v>
      </c>
      <c r="G22" s="49"/>
      <c r="H22" s="31"/>
    </row>
    <row r="23" spans="1:8" ht="89.25" customHeight="1">
      <c r="A23" s="61" t="s">
        <v>261</v>
      </c>
      <c r="B23" s="7" t="s">
        <v>19</v>
      </c>
      <c r="C23" s="8" t="s">
        <v>268</v>
      </c>
      <c r="D23" s="84">
        <v>0</v>
      </c>
      <c r="E23" s="84">
        <v>918.83</v>
      </c>
      <c r="F23" s="85">
        <f t="shared" si="0"/>
        <v>-918.83</v>
      </c>
      <c r="G23" s="49"/>
      <c r="H23" s="31"/>
    </row>
    <row r="24" spans="1:8" ht="72">
      <c r="A24" s="61" t="s">
        <v>172</v>
      </c>
      <c r="B24" s="7" t="s">
        <v>19</v>
      </c>
      <c r="C24" s="8" t="s">
        <v>269</v>
      </c>
      <c r="D24" s="84">
        <v>0</v>
      </c>
      <c r="E24" s="84">
        <v>0</v>
      </c>
      <c r="F24" s="85">
        <f t="shared" si="0"/>
        <v>0</v>
      </c>
      <c r="G24" s="49"/>
      <c r="H24" s="31"/>
    </row>
    <row r="25" spans="1:8" ht="36">
      <c r="A25" s="61" t="s">
        <v>116</v>
      </c>
      <c r="B25" s="7" t="s">
        <v>19</v>
      </c>
      <c r="C25" s="8" t="s">
        <v>270</v>
      </c>
      <c r="D25" s="84">
        <f>D26</f>
        <v>17000</v>
      </c>
      <c r="E25" s="83">
        <f>SUM(E26:E28)</f>
        <v>5868.1900000000005</v>
      </c>
      <c r="F25" s="85">
        <f aca="true" t="shared" si="1" ref="F25:F34">D25-E25</f>
        <v>11131.81</v>
      </c>
      <c r="G25" s="49"/>
      <c r="H25" s="31"/>
    </row>
    <row r="26" spans="1:8" ht="36">
      <c r="A26" s="61" t="s">
        <v>116</v>
      </c>
      <c r="B26" s="7" t="s">
        <v>19</v>
      </c>
      <c r="C26" s="8" t="s">
        <v>271</v>
      </c>
      <c r="D26" s="84">
        <v>17000</v>
      </c>
      <c r="E26" s="83">
        <v>5851.56</v>
      </c>
      <c r="F26" s="85">
        <f t="shared" si="1"/>
        <v>11148.439999999999</v>
      </c>
      <c r="G26" s="49"/>
      <c r="H26" s="31"/>
    </row>
    <row r="27" spans="1:8" ht="51.75" customHeight="1">
      <c r="A27" s="61" t="s">
        <v>165</v>
      </c>
      <c r="B27" s="7" t="s">
        <v>19</v>
      </c>
      <c r="C27" s="8" t="s">
        <v>272</v>
      </c>
      <c r="D27" s="84">
        <v>0</v>
      </c>
      <c r="E27" s="83">
        <v>16.63</v>
      </c>
      <c r="F27" s="85">
        <f t="shared" si="1"/>
        <v>-16.63</v>
      </c>
      <c r="G27" s="49"/>
      <c r="H27" s="31"/>
    </row>
    <row r="28" spans="1:8" ht="60">
      <c r="A28" s="61" t="s">
        <v>166</v>
      </c>
      <c r="B28" s="7" t="s">
        <v>19</v>
      </c>
      <c r="C28" s="8" t="s">
        <v>273</v>
      </c>
      <c r="D28" s="84">
        <v>0</v>
      </c>
      <c r="E28" s="83">
        <v>0</v>
      </c>
      <c r="F28" s="85">
        <f t="shared" si="1"/>
        <v>0</v>
      </c>
      <c r="G28" s="49"/>
      <c r="H28" s="31"/>
    </row>
    <row r="29" spans="1:8" ht="12.75">
      <c r="A29" s="92" t="s">
        <v>133</v>
      </c>
      <c r="B29" s="93" t="s">
        <v>19</v>
      </c>
      <c r="C29" s="94" t="s">
        <v>274</v>
      </c>
      <c r="D29" s="98">
        <f>D30</f>
        <v>1311300</v>
      </c>
      <c r="E29" s="98">
        <f>E30</f>
        <v>2058436.4300000002</v>
      </c>
      <c r="F29" s="100">
        <f t="shared" si="1"/>
        <v>-747136.4300000002</v>
      </c>
      <c r="G29" s="31"/>
      <c r="H29" s="31"/>
    </row>
    <row r="30" spans="1:8" ht="12.75">
      <c r="A30" s="5" t="s">
        <v>47</v>
      </c>
      <c r="B30" s="7" t="s">
        <v>19</v>
      </c>
      <c r="C30" s="8" t="s">
        <v>275</v>
      </c>
      <c r="D30" s="84">
        <f>D31</f>
        <v>1311300</v>
      </c>
      <c r="E30" s="84">
        <f>E31</f>
        <v>2058436.4300000002</v>
      </c>
      <c r="F30" s="85">
        <f t="shared" si="1"/>
        <v>-747136.4300000002</v>
      </c>
      <c r="G30" s="49"/>
      <c r="H30" s="31"/>
    </row>
    <row r="31" spans="1:8" ht="12.75">
      <c r="A31" s="5" t="s">
        <v>47</v>
      </c>
      <c r="B31" s="7" t="s">
        <v>19</v>
      </c>
      <c r="C31" s="8" t="s">
        <v>276</v>
      </c>
      <c r="D31" s="84">
        <f>D32</f>
        <v>1311300</v>
      </c>
      <c r="E31" s="84">
        <f>SUM(E32:E34)</f>
        <v>2058436.4300000002</v>
      </c>
      <c r="F31" s="85">
        <f t="shared" si="1"/>
        <v>-747136.4300000002</v>
      </c>
      <c r="G31" s="49"/>
      <c r="H31" s="31"/>
    </row>
    <row r="32" spans="1:8" ht="36">
      <c r="A32" s="5" t="s">
        <v>168</v>
      </c>
      <c r="B32" s="7" t="s">
        <v>19</v>
      </c>
      <c r="C32" s="8" t="s">
        <v>277</v>
      </c>
      <c r="D32" s="84">
        <v>1311300</v>
      </c>
      <c r="E32" s="84">
        <v>2050847.6</v>
      </c>
      <c r="F32" s="85">
        <f t="shared" si="1"/>
        <v>-739547.6000000001</v>
      </c>
      <c r="G32" s="49"/>
      <c r="H32" s="31"/>
    </row>
    <row r="33" spans="1:8" ht="24">
      <c r="A33" s="5" t="s">
        <v>169</v>
      </c>
      <c r="B33" s="7" t="s">
        <v>19</v>
      </c>
      <c r="C33" s="8" t="s">
        <v>278</v>
      </c>
      <c r="D33" s="84">
        <v>0</v>
      </c>
      <c r="E33" s="84">
        <v>6757.99</v>
      </c>
      <c r="F33" s="85">
        <f t="shared" si="1"/>
        <v>-6757.99</v>
      </c>
      <c r="G33" s="49"/>
      <c r="H33" s="31"/>
    </row>
    <row r="34" spans="1:8" ht="36">
      <c r="A34" s="5" t="s">
        <v>174</v>
      </c>
      <c r="B34" s="7" t="s">
        <v>19</v>
      </c>
      <c r="C34" s="8" t="s">
        <v>279</v>
      </c>
      <c r="D34" s="84">
        <v>0</v>
      </c>
      <c r="E34" s="84">
        <v>830.84</v>
      </c>
      <c r="F34" s="85">
        <f t="shared" si="1"/>
        <v>-830.84</v>
      </c>
      <c r="G34" s="49"/>
      <c r="H34" s="31"/>
    </row>
    <row r="35" spans="1:8" ht="15.75" customHeight="1">
      <c r="A35" s="92" t="s">
        <v>37</v>
      </c>
      <c r="B35" s="93" t="s">
        <v>19</v>
      </c>
      <c r="C35" s="94" t="s">
        <v>280</v>
      </c>
      <c r="D35" s="98">
        <f>D36+D40</f>
        <v>2452000</v>
      </c>
      <c r="E35" s="98">
        <f>E36+E40</f>
        <v>2454935.98</v>
      </c>
      <c r="F35" s="98">
        <f aca="true" t="shared" si="2" ref="F35:F54">D35-E35</f>
        <v>-2935.9799999999814</v>
      </c>
      <c r="G35" s="49"/>
      <c r="H35" s="31"/>
    </row>
    <row r="36" spans="1:8" ht="12.75">
      <c r="A36" s="5" t="s">
        <v>38</v>
      </c>
      <c r="B36" s="7" t="s">
        <v>19</v>
      </c>
      <c r="C36" s="8" t="s">
        <v>281</v>
      </c>
      <c r="D36" s="83">
        <f>D37</f>
        <v>89000</v>
      </c>
      <c r="E36" s="83">
        <f>E37</f>
        <v>179282.86</v>
      </c>
      <c r="F36" s="85">
        <f t="shared" si="2"/>
        <v>-90282.85999999999</v>
      </c>
      <c r="G36" s="49"/>
      <c r="H36" s="31"/>
    </row>
    <row r="37" spans="1:8" ht="36">
      <c r="A37" s="5" t="s">
        <v>1</v>
      </c>
      <c r="B37" s="7" t="s">
        <v>19</v>
      </c>
      <c r="C37" s="8" t="s">
        <v>282</v>
      </c>
      <c r="D37" s="83">
        <f>D38</f>
        <v>89000</v>
      </c>
      <c r="E37" s="83">
        <f>E38+E39</f>
        <v>179282.86</v>
      </c>
      <c r="F37" s="85">
        <f t="shared" si="2"/>
        <v>-90282.85999999999</v>
      </c>
      <c r="G37" s="49"/>
      <c r="H37" s="31"/>
    </row>
    <row r="38" spans="1:8" ht="60">
      <c r="A38" s="5" t="s">
        <v>167</v>
      </c>
      <c r="B38" s="7" t="s">
        <v>19</v>
      </c>
      <c r="C38" s="8" t="s">
        <v>283</v>
      </c>
      <c r="D38" s="83">
        <v>89000</v>
      </c>
      <c r="E38" s="83">
        <v>177605.11</v>
      </c>
      <c r="F38" s="85">
        <f t="shared" si="2"/>
        <v>-88605.10999999999</v>
      </c>
      <c r="G38" s="49"/>
      <c r="H38" s="31"/>
    </row>
    <row r="39" spans="1:8" ht="48">
      <c r="A39" s="5" t="s">
        <v>0</v>
      </c>
      <c r="B39" s="7" t="s">
        <v>19</v>
      </c>
      <c r="C39" s="8" t="s">
        <v>284</v>
      </c>
      <c r="D39" s="83">
        <v>0</v>
      </c>
      <c r="E39" s="83">
        <v>1677.75</v>
      </c>
      <c r="F39" s="85">
        <f t="shared" si="2"/>
        <v>-1677.75</v>
      </c>
      <c r="G39" s="49"/>
      <c r="H39" s="31"/>
    </row>
    <row r="40" spans="1:8" ht="12.75">
      <c r="A40" s="92" t="s">
        <v>39</v>
      </c>
      <c r="B40" s="93" t="s">
        <v>19</v>
      </c>
      <c r="C40" s="94" t="s">
        <v>285</v>
      </c>
      <c r="D40" s="98">
        <f>D41+D46</f>
        <v>2363000</v>
      </c>
      <c r="E40" s="98">
        <f>E41+E46</f>
        <v>2275653.12</v>
      </c>
      <c r="F40" s="98">
        <f t="shared" si="2"/>
        <v>87346.87999999989</v>
      </c>
      <c r="G40" s="49"/>
      <c r="H40" s="31"/>
    </row>
    <row r="41" spans="1:8" ht="12.75">
      <c r="A41" s="5" t="s">
        <v>13</v>
      </c>
      <c r="B41" s="7" t="s">
        <v>19</v>
      </c>
      <c r="C41" s="8" t="s">
        <v>286</v>
      </c>
      <c r="D41" s="83">
        <f>D42</f>
        <v>117600</v>
      </c>
      <c r="E41" s="83">
        <f>E42</f>
        <v>187441.18</v>
      </c>
      <c r="F41" s="85">
        <f t="shared" si="2"/>
        <v>-69841.18</v>
      </c>
      <c r="G41" s="49"/>
      <c r="H41" s="31"/>
    </row>
    <row r="42" spans="1:8" ht="30" customHeight="1">
      <c r="A42" s="5" t="s">
        <v>14</v>
      </c>
      <c r="B42" s="7" t="s">
        <v>19</v>
      </c>
      <c r="C42" s="8" t="s">
        <v>287</v>
      </c>
      <c r="D42" s="83">
        <v>117600</v>
      </c>
      <c r="E42" s="83">
        <f>E43+E44+E45</f>
        <v>187441.18</v>
      </c>
      <c r="F42" s="85">
        <f t="shared" si="2"/>
        <v>-69841.18</v>
      </c>
      <c r="G42" s="49"/>
      <c r="H42" s="31"/>
    </row>
    <row r="43" spans="1:8" ht="46.5" customHeight="1">
      <c r="A43" s="5" t="s">
        <v>152</v>
      </c>
      <c r="B43" s="7" t="s">
        <v>19</v>
      </c>
      <c r="C43" s="8" t="s">
        <v>288</v>
      </c>
      <c r="D43" s="83">
        <v>0</v>
      </c>
      <c r="E43" s="83">
        <v>186033.08</v>
      </c>
      <c r="F43" s="85">
        <f t="shared" si="2"/>
        <v>-186033.08</v>
      </c>
      <c r="G43" s="49"/>
      <c r="H43" s="31"/>
    </row>
    <row r="44" spans="1:8" ht="39" customHeight="1">
      <c r="A44" s="5" t="s">
        <v>164</v>
      </c>
      <c r="B44" s="7" t="s">
        <v>19</v>
      </c>
      <c r="C44" s="8" t="s">
        <v>289</v>
      </c>
      <c r="D44" s="83">
        <v>0</v>
      </c>
      <c r="E44" s="83">
        <v>1408.1</v>
      </c>
      <c r="F44" s="85">
        <f>D44-E44</f>
        <v>-1408.1</v>
      </c>
      <c r="G44" s="49"/>
      <c r="H44" s="31"/>
    </row>
    <row r="45" spans="1:8" ht="39" customHeight="1">
      <c r="A45" s="5" t="s">
        <v>119</v>
      </c>
      <c r="B45" s="7" t="s">
        <v>19</v>
      </c>
      <c r="C45" s="8" t="s">
        <v>290</v>
      </c>
      <c r="D45" s="83">
        <v>0</v>
      </c>
      <c r="E45" s="83">
        <v>0</v>
      </c>
      <c r="F45" s="85">
        <f>D45-E45</f>
        <v>0</v>
      </c>
      <c r="G45" s="49"/>
      <c r="H45" s="31"/>
    </row>
    <row r="46" spans="1:8" ht="12.75">
      <c r="A46" s="5" t="s">
        <v>150</v>
      </c>
      <c r="B46" s="7" t="s">
        <v>19</v>
      </c>
      <c r="C46" s="8" t="s">
        <v>291</v>
      </c>
      <c r="D46" s="83">
        <f>D47</f>
        <v>2245400</v>
      </c>
      <c r="E46" s="83">
        <f>E47</f>
        <v>2088211.9400000002</v>
      </c>
      <c r="F46" s="85">
        <f t="shared" si="2"/>
        <v>157188.05999999982</v>
      </c>
      <c r="G46" s="49"/>
      <c r="H46" s="31"/>
    </row>
    <row r="47" spans="1:8" ht="36">
      <c r="A47" s="5" t="s">
        <v>9</v>
      </c>
      <c r="B47" s="7" t="s">
        <v>19</v>
      </c>
      <c r="C47" s="8" t="s">
        <v>292</v>
      </c>
      <c r="D47" s="83">
        <v>2245400</v>
      </c>
      <c r="E47" s="83">
        <f>E48+E49+E51+E50</f>
        <v>2088211.9400000002</v>
      </c>
      <c r="F47" s="85">
        <f t="shared" si="2"/>
        <v>157188.05999999982</v>
      </c>
      <c r="G47" s="49"/>
      <c r="H47" s="31"/>
    </row>
    <row r="48" spans="1:8" ht="49.5" customHeight="1">
      <c r="A48" s="5" t="s">
        <v>153</v>
      </c>
      <c r="B48" s="7" t="s">
        <v>19</v>
      </c>
      <c r="C48" s="8" t="s">
        <v>293</v>
      </c>
      <c r="D48" s="83">
        <v>0</v>
      </c>
      <c r="E48" s="83">
        <v>2074644.62</v>
      </c>
      <c r="F48" s="85">
        <f t="shared" si="2"/>
        <v>-2074644.62</v>
      </c>
      <c r="G48" s="49"/>
      <c r="H48" s="31"/>
    </row>
    <row r="49" spans="1:8" ht="36.75" customHeight="1">
      <c r="A49" s="5" t="s">
        <v>154</v>
      </c>
      <c r="B49" s="7" t="s">
        <v>19</v>
      </c>
      <c r="C49" s="8" t="s">
        <v>294</v>
      </c>
      <c r="D49" s="83">
        <v>0</v>
      </c>
      <c r="E49" s="83">
        <v>13567.32</v>
      </c>
      <c r="F49" s="85">
        <f t="shared" si="2"/>
        <v>-13567.32</v>
      </c>
      <c r="G49" s="49"/>
      <c r="H49" s="31"/>
    </row>
    <row r="50" spans="1:8" ht="36.75" customHeight="1">
      <c r="A50" s="5" t="s">
        <v>175</v>
      </c>
      <c r="B50" s="7" t="s">
        <v>19</v>
      </c>
      <c r="C50" s="8" t="s">
        <v>295</v>
      </c>
      <c r="D50" s="83">
        <v>0</v>
      </c>
      <c r="E50" s="83">
        <v>0</v>
      </c>
      <c r="F50" s="85">
        <f>D50-E50</f>
        <v>0</v>
      </c>
      <c r="G50" s="49"/>
      <c r="H50" s="31"/>
    </row>
    <row r="51" spans="1:8" ht="36.75" customHeight="1">
      <c r="A51" s="5" t="s">
        <v>170</v>
      </c>
      <c r="B51" s="7" t="s">
        <v>19</v>
      </c>
      <c r="C51" s="8" t="s">
        <v>296</v>
      </c>
      <c r="D51" s="83">
        <v>0</v>
      </c>
      <c r="E51" s="83">
        <v>0</v>
      </c>
      <c r="F51" s="85">
        <f>D51-E51</f>
        <v>0</v>
      </c>
      <c r="G51" s="49"/>
      <c r="H51" s="31"/>
    </row>
    <row r="52" spans="1:8" ht="12.75">
      <c r="A52" s="92" t="s">
        <v>48</v>
      </c>
      <c r="B52" s="93" t="s">
        <v>19</v>
      </c>
      <c r="C52" s="94" t="s">
        <v>297</v>
      </c>
      <c r="D52" s="95">
        <f>D53</f>
        <v>10400</v>
      </c>
      <c r="E52" s="98">
        <f>E53</f>
        <v>22820</v>
      </c>
      <c r="F52" s="100">
        <f t="shared" si="2"/>
        <v>-12420</v>
      </c>
      <c r="G52" s="49"/>
      <c r="H52" s="31"/>
    </row>
    <row r="53" spans="1:8" ht="36">
      <c r="A53" s="5" t="s">
        <v>40</v>
      </c>
      <c r="B53" s="7" t="s">
        <v>19</v>
      </c>
      <c r="C53" s="8" t="s">
        <v>298</v>
      </c>
      <c r="D53" s="84">
        <f>D54</f>
        <v>10400</v>
      </c>
      <c r="E53" s="83">
        <f>E54</f>
        <v>22820</v>
      </c>
      <c r="F53" s="85">
        <f t="shared" si="2"/>
        <v>-12420</v>
      </c>
      <c r="G53" s="49"/>
      <c r="H53" s="31"/>
    </row>
    <row r="54" spans="1:8" ht="60">
      <c r="A54" s="5" t="s">
        <v>88</v>
      </c>
      <c r="B54" s="7" t="s">
        <v>19</v>
      </c>
      <c r="C54" s="8" t="s">
        <v>299</v>
      </c>
      <c r="D54" s="84">
        <f>D55</f>
        <v>10400</v>
      </c>
      <c r="E54" s="84">
        <f>SUM(E55:E55)</f>
        <v>22820</v>
      </c>
      <c r="F54" s="85">
        <f t="shared" si="2"/>
        <v>-12420</v>
      </c>
      <c r="G54" s="31"/>
      <c r="H54" s="31"/>
    </row>
    <row r="55" spans="1:8" ht="60">
      <c r="A55" s="5" t="s">
        <v>88</v>
      </c>
      <c r="B55" s="7" t="s">
        <v>19</v>
      </c>
      <c r="C55" s="8" t="s">
        <v>300</v>
      </c>
      <c r="D55" s="84">
        <v>10400</v>
      </c>
      <c r="E55" s="83">
        <v>22820</v>
      </c>
      <c r="F55" s="85">
        <v>0</v>
      </c>
      <c r="G55" s="31"/>
      <c r="H55" s="31"/>
    </row>
    <row r="56" spans="1:8" ht="36">
      <c r="A56" s="92" t="s">
        <v>130</v>
      </c>
      <c r="B56" s="93" t="s">
        <v>19</v>
      </c>
      <c r="C56" s="94" t="s">
        <v>301</v>
      </c>
      <c r="D56" s="98">
        <f aca="true" t="shared" si="3" ref="D56:E58">D57</f>
        <v>68500</v>
      </c>
      <c r="E56" s="98">
        <f t="shared" si="3"/>
        <v>68535.48</v>
      </c>
      <c r="F56" s="96">
        <f>D56-E56</f>
        <v>-35.479999999995925</v>
      </c>
      <c r="G56" s="31"/>
      <c r="H56" s="31"/>
    </row>
    <row r="57" spans="1:8" ht="72">
      <c r="A57" s="5" t="s">
        <v>117</v>
      </c>
      <c r="B57" s="7" t="s">
        <v>19</v>
      </c>
      <c r="C57" s="8" t="s">
        <v>302</v>
      </c>
      <c r="D57" s="83">
        <f t="shared" si="3"/>
        <v>68500</v>
      </c>
      <c r="E57" s="83">
        <f t="shared" si="3"/>
        <v>68535.48</v>
      </c>
      <c r="F57" s="85">
        <f>D57-E57</f>
        <v>-35.479999999995925</v>
      </c>
      <c r="G57" s="31"/>
      <c r="H57" s="31"/>
    </row>
    <row r="58" spans="1:8" ht="72.75" customHeight="1">
      <c r="A58" s="5" t="s">
        <v>118</v>
      </c>
      <c r="B58" s="7" t="s">
        <v>19</v>
      </c>
      <c r="C58" s="8" t="s">
        <v>303</v>
      </c>
      <c r="D58" s="84">
        <f t="shared" si="3"/>
        <v>68500</v>
      </c>
      <c r="E58" s="83">
        <f t="shared" si="3"/>
        <v>68535.48</v>
      </c>
      <c r="F58" s="85">
        <f>D58-E58</f>
        <v>-35.479999999995925</v>
      </c>
      <c r="G58" s="49"/>
      <c r="H58" s="31"/>
    </row>
    <row r="59" spans="1:8" ht="60" customHeight="1">
      <c r="A59" s="5" t="s">
        <v>2</v>
      </c>
      <c r="B59" s="7" t="s">
        <v>19</v>
      </c>
      <c r="C59" s="8" t="s">
        <v>304</v>
      </c>
      <c r="D59" s="83">
        <v>68500</v>
      </c>
      <c r="E59" s="83">
        <v>68535.48</v>
      </c>
      <c r="F59" s="85">
        <v>0</v>
      </c>
      <c r="G59" s="49"/>
      <c r="H59" s="31"/>
    </row>
    <row r="60" spans="1:8" ht="24">
      <c r="A60" s="101" t="s">
        <v>97</v>
      </c>
      <c r="B60" s="93" t="s">
        <v>19</v>
      </c>
      <c r="C60" s="94" t="s">
        <v>305</v>
      </c>
      <c r="D60" s="95">
        <f>D61</f>
        <v>0</v>
      </c>
      <c r="E60" s="95">
        <f>E61</f>
        <v>54558.77</v>
      </c>
      <c r="F60" s="96">
        <f aca="true" t="shared" si="4" ref="F60:F66">D60-E60</f>
        <v>-54558.77</v>
      </c>
      <c r="G60" s="49"/>
      <c r="H60" s="31"/>
    </row>
    <row r="61" spans="1:8" ht="12.75">
      <c r="A61" s="61" t="s">
        <v>27</v>
      </c>
      <c r="B61" s="12" t="s">
        <v>19</v>
      </c>
      <c r="C61" s="8" t="s">
        <v>306</v>
      </c>
      <c r="D61" s="83">
        <f>D63</f>
        <v>0</v>
      </c>
      <c r="E61" s="83">
        <f>E62</f>
        <v>54558.77</v>
      </c>
      <c r="F61" s="85">
        <f t="shared" si="4"/>
        <v>-54558.77</v>
      </c>
      <c r="G61" s="49"/>
      <c r="H61" s="31"/>
    </row>
    <row r="62" spans="1:8" ht="28.5" customHeight="1">
      <c r="A62" s="61" t="s">
        <v>176</v>
      </c>
      <c r="B62" s="12" t="s">
        <v>19</v>
      </c>
      <c r="C62" s="8" t="s">
        <v>307</v>
      </c>
      <c r="D62" s="83">
        <v>0</v>
      </c>
      <c r="E62" s="83">
        <f>E63</f>
        <v>54558.77</v>
      </c>
      <c r="F62" s="85"/>
      <c r="G62" s="49"/>
      <c r="H62" s="31"/>
    </row>
    <row r="63" spans="1:8" ht="30" customHeight="1">
      <c r="A63" s="61" t="s">
        <v>6</v>
      </c>
      <c r="B63" s="12" t="s">
        <v>19</v>
      </c>
      <c r="C63" s="8" t="s">
        <v>308</v>
      </c>
      <c r="D63" s="83">
        <v>0</v>
      </c>
      <c r="E63" s="83">
        <v>54558.77</v>
      </c>
      <c r="F63" s="86">
        <f t="shared" si="4"/>
        <v>-54558.77</v>
      </c>
      <c r="G63" s="49"/>
      <c r="H63" s="31"/>
    </row>
    <row r="64" spans="1:8" ht="16.5" customHeight="1">
      <c r="A64" s="102" t="s">
        <v>41</v>
      </c>
      <c r="B64" s="103" t="s">
        <v>19</v>
      </c>
      <c r="C64" s="94" t="s">
        <v>309</v>
      </c>
      <c r="D64" s="98">
        <f>D65</f>
        <v>6200</v>
      </c>
      <c r="E64" s="98">
        <f>E65</f>
        <v>13854.1</v>
      </c>
      <c r="F64" s="100">
        <f t="shared" si="4"/>
        <v>-7654.1</v>
      </c>
      <c r="G64" s="31"/>
      <c r="H64" s="31"/>
    </row>
    <row r="65" spans="1:8" ht="37.5" customHeight="1">
      <c r="A65" s="90" t="s">
        <v>82</v>
      </c>
      <c r="B65" s="32" t="s">
        <v>19</v>
      </c>
      <c r="C65" s="8" t="s">
        <v>310</v>
      </c>
      <c r="D65" s="83">
        <f>D66</f>
        <v>6200</v>
      </c>
      <c r="E65" s="83">
        <f>E66</f>
        <v>13854.1</v>
      </c>
      <c r="F65" s="86">
        <f t="shared" si="4"/>
        <v>-7654.1</v>
      </c>
      <c r="G65" s="31"/>
      <c r="H65" s="31"/>
    </row>
    <row r="66" spans="1:8" ht="48" customHeight="1">
      <c r="A66" s="90" t="s">
        <v>83</v>
      </c>
      <c r="B66" s="13" t="s">
        <v>19</v>
      </c>
      <c r="C66" s="8" t="s">
        <v>311</v>
      </c>
      <c r="D66" s="84">
        <v>6200</v>
      </c>
      <c r="E66" s="83">
        <v>13854.1</v>
      </c>
      <c r="F66" s="86">
        <f t="shared" si="4"/>
        <v>-7654.1</v>
      </c>
      <c r="G66" s="31"/>
      <c r="H66" s="31"/>
    </row>
    <row r="67" spans="1:8" ht="26.25" customHeight="1">
      <c r="A67" s="121" t="s">
        <v>262</v>
      </c>
      <c r="B67" s="120" t="s">
        <v>19</v>
      </c>
      <c r="C67" s="94" t="s">
        <v>312</v>
      </c>
      <c r="D67" s="95">
        <v>0</v>
      </c>
      <c r="E67" s="98">
        <v>-900</v>
      </c>
      <c r="F67" s="104">
        <f>D67-E67</f>
        <v>900</v>
      </c>
      <c r="G67" s="31"/>
      <c r="H67" s="31"/>
    </row>
    <row r="68" spans="1:6" ht="12.75">
      <c r="A68" s="92" t="s">
        <v>32</v>
      </c>
      <c r="B68" s="93" t="s">
        <v>19</v>
      </c>
      <c r="C68" s="94" t="s">
        <v>313</v>
      </c>
      <c r="D68" s="98">
        <f>D69</f>
        <v>7576300</v>
      </c>
      <c r="E68" s="98">
        <f>E69</f>
        <v>7540525.57</v>
      </c>
      <c r="F68" s="104">
        <f>F69</f>
        <v>35774.43000000017</v>
      </c>
    </row>
    <row r="69" spans="1:6" ht="24">
      <c r="A69" s="5" t="s">
        <v>33</v>
      </c>
      <c r="B69" s="7" t="s">
        <v>19</v>
      </c>
      <c r="C69" s="8" t="s">
        <v>314</v>
      </c>
      <c r="D69" s="83">
        <f>D70+D73+D78</f>
        <v>7576300</v>
      </c>
      <c r="E69" s="83">
        <f>E70+E73+E78</f>
        <v>7540525.57</v>
      </c>
      <c r="F69" s="86">
        <f>F70+F73+F78</f>
        <v>35774.43000000017</v>
      </c>
    </row>
    <row r="70" spans="1:7" ht="24.75" customHeight="1">
      <c r="A70" s="5" t="s">
        <v>151</v>
      </c>
      <c r="B70" s="7" t="s">
        <v>19</v>
      </c>
      <c r="C70" s="8" t="s">
        <v>315</v>
      </c>
      <c r="D70" s="83">
        <f>D71</f>
        <v>3565000</v>
      </c>
      <c r="E70" s="83">
        <f>E71</f>
        <v>3529300</v>
      </c>
      <c r="F70" s="87">
        <f>F71</f>
        <v>35700</v>
      </c>
      <c r="G70" s="14"/>
    </row>
    <row r="71" spans="1:7" ht="12.75">
      <c r="A71" s="5" t="s">
        <v>34</v>
      </c>
      <c r="B71" s="7" t="s">
        <v>19</v>
      </c>
      <c r="C71" s="8" t="s">
        <v>316</v>
      </c>
      <c r="D71" s="83">
        <f>D72</f>
        <v>3565000</v>
      </c>
      <c r="E71" s="83">
        <f>E72</f>
        <v>3529300</v>
      </c>
      <c r="F71" s="85">
        <f aca="true" t="shared" si="5" ref="F71:F76">D71-E71</f>
        <v>35700</v>
      </c>
      <c r="G71" s="14"/>
    </row>
    <row r="72" spans="1:7" ht="24">
      <c r="A72" s="5" t="s">
        <v>3</v>
      </c>
      <c r="B72" s="7" t="s">
        <v>19</v>
      </c>
      <c r="C72" s="8" t="s">
        <v>317</v>
      </c>
      <c r="D72" s="83">
        <v>3565000</v>
      </c>
      <c r="E72" s="83">
        <v>3529300</v>
      </c>
      <c r="F72" s="85">
        <f t="shared" si="5"/>
        <v>35700</v>
      </c>
      <c r="G72" s="14"/>
    </row>
    <row r="73" spans="1:7" ht="24">
      <c r="A73" s="5" t="s">
        <v>66</v>
      </c>
      <c r="B73" s="7" t="s">
        <v>19</v>
      </c>
      <c r="C73" s="8" t="s">
        <v>318</v>
      </c>
      <c r="D73" s="83">
        <f>D74+D76</f>
        <v>77300</v>
      </c>
      <c r="E73" s="83">
        <f>E74+E76</f>
        <v>77300</v>
      </c>
      <c r="F73" s="86">
        <f t="shared" si="5"/>
        <v>0</v>
      </c>
      <c r="G73" s="14"/>
    </row>
    <row r="74" spans="1:7" ht="36">
      <c r="A74" s="5" t="s">
        <v>10</v>
      </c>
      <c r="B74" s="7" t="s">
        <v>19</v>
      </c>
      <c r="C74" s="8" t="s">
        <v>319</v>
      </c>
      <c r="D74" s="83">
        <f>D75</f>
        <v>77100</v>
      </c>
      <c r="E74" s="83">
        <f>E75</f>
        <v>77100</v>
      </c>
      <c r="F74" s="86">
        <f t="shared" si="5"/>
        <v>0</v>
      </c>
      <c r="G74" s="14"/>
    </row>
    <row r="75" spans="1:7" ht="36">
      <c r="A75" s="5" t="s">
        <v>4</v>
      </c>
      <c r="B75" s="7" t="s">
        <v>19</v>
      </c>
      <c r="C75" s="8" t="s">
        <v>320</v>
      </c>
      <c r="D75" s="84">
        <v>77100</v>
      </c>
      <c r="E75" s="84">
        <v>77100</v>
      </c>
      <c r="F75" s="86">
        <f t="shared" si="5"/>
        <v>0</v>
      </c>
      <c r="G75" s="14"/>
    </row>
    <row r="76" spans="1:7" ht="36">
      <c r="A76" s="5" t="s">
        <v>11</v>
      </c>
      <c r="B76" s="7" t="s">
        <v>19</v>
      </c>
      <c r="C76" s="8" t="s">
        <v>321</v>
      </c>
      <c r="D76" s="84">
        <f>D77</f>
        <v>200</v>
      </c>
      <c r="E76" s="83">
        <f>E77</f>
        <v>200</v>
      </c>
      <c r="F76" s="86">
        <f t="shared" si="5"/>
        <v>0</v>
      </c>
      <c r="G76" s="14"/>
    </row>
    <row r="77" spans="1:7" ht="37.5" customHeight="1">
      <c r="A77" s="5" t="s">
        <v>5</v>
      </c>
      <c r="B77" s="7" t="s">
        <v>19</v>
      </c>
      <c r="C77" s="8" t="s">
        <v>322</v>
      </c>
      <c r="D77" s="84">
        <v>200</v>
      </c>
      <c r="E77" s="83">
        <v>200</v>
      </c>
      <c r="F77" s="86">
        <f>D77-E77</f>
        <v>0</v>
      </c>
      <c r="G77" s="14"/>
    </row>
    <row r="78" spans="1:7" ht="12.75">
      <c r="A78" s="5" t="s">
        <v>30</v>
      </c>
      <c r="B78" s="7" t="s">
        <v>19</v>
      </c>
      <c r="C78" s="8" t="s">
        <v>323</v>
      </c>
      <c r="D78" s="83">
        <f>D79</f>
        <v>3934000</v>
      </c>
      <c r="E78" s="83">
        <f>E79</f>
        <v>3933925.57</v>
      </c>
      <c r="F78" s="86">
        <f>D78-E78</f>
        <v>74.43000000016764</v>
      </c>
      <c r="G78" s="14"/>
    </row>
    <row r="79" spans="1:7" ht="24">
      <c r="A79" s="5" t="s">
        <v>127</v>
      </c>
      <c r="B79" s="7" t="s">
        <v>19</v>
      </c>
      <c r="C79" s="8" t="s">
        <v>324</v>
      </c>
      <c r="D79" s="84">
        <f>D80</f>
        <v>3934000</v>
      </c>
      <c r="E79" s="84">
        <f>E80</f>
        <v>3933925.57</v>
      </c>
      <c r="F79" s="86">
        <f>D79-E79</f>
        <v>74.43000000016764</v>
      </c>
      <c r="G79" s="14"/>
    </row>
    <row r="80" spans="1:7" ht="26.25" customHeight="1">
      <c r="A80" s="5" t="s">
        <v>128</v>
      </c>
      <c r="B80" s="7" t="s">
        <v>19</v>
      </c>
      <c r="C80" s="8" t="s">
        <v>325</v>
      </c>
      <c r="D80" s="84">
        <v>3934000</v>
      </c>
      <c r="E80" s="84">
        <v>3933925.57</v>
      </c>
      <c r="F80" s="86">
        <f>D80-E80</f>
        <v>74.43000000016764</v>
      </c>
      <c r="G80" s="14"/>
    </row>
    <row r="81" ht="13.5" hidden="1" thickBot="1">
      <c r="E81" s="65"/>
    </row>
  </sheetData>
  <sheetProtection/>
  <mergeCells count="11">
    <mergeCell ref="A12:C12"/>
    <mergeCell ref="A5:C5"/>
    <mergeCell ref="A6:D6"/>
    <mergeCell ref="A7:C7"/>
    <mergeCell ref="A8:C8"/>
    <mergeCell ref="A4:C4"/>
    <mergeCell ref="A9:C9"/>
    <mergeCell ref="E1:F1"/>
    <mergeCell ref="A10:C10"/>
    <mergeCell ref="A2:C2"/>
    <mergeCell ref="A3:D3"/>
  </mergeCells>
  <printOptions/>
  <pageMargins left="0.7874015748031497" right="0.5905511811023623" top="0.5905511811023623" bottom="0.1968503937007874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E56" sqref="E56"/>
    </sheetView>
  </sheetViews>
  <sheetFormatPr defaultColWidth="9.00390625" defaultRowHeight="12.75"/>
  <cols>
    <col min="1" max="1" width="56.375" style="0" customWidth="1"/>
    <col min="2" max="2" width="6.625" style="0" customWidth="1"/>
    <col min="3" max="3" width="24.875" style="0" customWidth="1"/>
    <col min="4" max="4" width="15.375" style="0" customWidth="1"/>
    <col min="5" max="5" width="14.00390625" style="0" customWidth="1"/>
    <col min="6" max="6" width="14.25390625" style="0" customWidth="1"/>
    <col min="7" max="7" width="12.625" style="0" bestFit="1" customWidth="1"/>
  </cols>
  <sheetData>
    <row r="1" spans="1:6" ht="12.75">
      <c r="A1" s="1"/>
      <c r="B1" s="2"/>
      <c r="C1" s="3"/>
      <c r="D1" s="3"/>
      <c r="E1" s="3"/>
      <c r="F1" s="3"/>
    </row>
    <row r="2" spans="1:6" ht="12.75">
      <c r="A2" s="135" t="s">
        <v>139</v>
      </c>
      <c r="B2" s="135"/>
      <c r="C2" s="135"/>
      <c r="D2" s="135"/>
      <c r="E2" s="135"/>
      <c r="F2" s="135"/>
    </row>
    <row r="3" spans="1:6" ht="12.75">
      <c r="A3" s="136" t="s">
        <v>60</v>
      </c>
      <c r="B3" s="138" t="s">
        <v>61</v>
      </c>
      <c r="C3" s="138" t="s">
        <v>140</v>
      </c>
      <c r="D3" s="138" t="s">
        <v>80</v>
      </c>
      <c r="E3" s="138" t="s">
        <v>135</v>
      </c>
      <c r="F3" s="138" t="s">
        <v>136</v>
      </c>
    </row>
    <row r="4" spans="1:6" ht="12.75">
      <c r="A4" s="136"/>
      <c r="B4" s="138"/>
      <c r="C4" s="138"/>
      <c r="D4" s="138"/>
      <c r="E4" s="138"/>
      <c r="F4" s="138"/>
    </row>
    <row r="5" spans="1:6" ht="13.5" thickBot="1">
      <c r="A5" s="137"/>
      <c r="B5" s="139"/>
      <c r="C5" s="139"/>
      <c r="D5" s="139"/>
      <c r="E5" s="139"/>
      <c r="F5" s="139"/>
    </row>
    <row r="6" spans="1:6" ht="12.75">
      <c r="A6" s="57" t="s">
        <v>62</v>
      </c>
      <c r="B6" s="58" t="s">
        <v>63</v>
      </c>
      <c r="C6" s="59" t="s">
        <v>64</v>
      </c>
      <c r="D6" s="59" t="s">
        <v>65</v>
      </c>
      <c r="E6" s="59" t="s">
        <v>77</v>
      </c>
      <c r="F6" s="60" t="s">
        <v>137</v>
      </c>
    </row>
    <row r="7" spans="1:6" ht="12.75">
      <c r="A7" s="107" t="s">
        <v>31</v>
      </c>
      <c r="B7" s="108" t="s">
        <v>141</v>
      </c>
      <c r="C7" s="109" t="s">
        <v>78</v>
      </c>
      <c r="D7" s="62">
        <f>D9</f>
        <v>13471039.16</v>
      </c>
      <c r="E7" s="62">
        <f>E9</f>
        <v>12403920.370000001</v>
      </c>
      <c r="F7" s="62">
        <f>F9</f>
        <v>1067118.789999999</v>
      </c>
    </row>
    <row r="8" spans="1:6" ht="12.75">
      <c r="A8" s="110" t="s">
        <v>96</v>
      </c>
      <c r="B8" s="108"/>
      <c r="C8" s="109"/>
      <c r="D8" s="64"/>
      <c r="E8" s="64"/>
      <c r="F8" s="56"/>
    </row>
    <row r="9" spans="1:6" ht="12.75">
      <c r="A9" s="110" t="s">
        <v>87</v>
      </c>
      <c r="B9" s="108" t="s">
        <v>141</v>
      </c>
      <c r="C9" s="118" t="s">
        <v>177</v>
      </c>
      <c r="D9" s="70">
        <f>D10+D46+D51+D58+D78+D74+D93</f>
        <v>13471039.16</v>
      </c>
      <c r="E9" s="70">
        <f>E10+E46+E51+E58+E78+E74+E93</f>
        <v>12403920.370000001</v>
      </c>
      <c r="F9" s="56">
        <f aca="true" t="shared" si="0" ref="F9:F18">D9-E9</f>
        <v>1067118.789999999</v>
      </c>
    </row>
    <row r="10" spans="1:6" ht="14.25" customHeight="1">
      <c r="A10" s="110" t="s">
        <v>43</v>
      </c>
      <c r="B10" s="108" t="s">
        <v>141</v>
      </c>
      <c r="C10" s="118" t="s">
        <v>178</v>
      </c>
      <c r="D10" s="70">
        <f>D11+D16+D31</f>
        <v>4547133.68</v>
      </c>
      <c r="E10" s="70">
        <f>E11+E16+E31</f>
        <v>3583202.4</v>
      </c>
      <c r="F10" s="56">
        <f t="shared" si="0"/>
        <v>963931.2799999998</v>
      </c>
    </row>
    <row r="11" spans="1:6" ht="22.5">
      <c r="A11" s="111" t="s">
        <v>15</v>
      </c>
      <c r="B11" s="112" t="s">
        <v>141</v>
      </c>
      <c r="C11" s="119" t="s">
        <v>179</v>
      </c>
      <c r="D11" s="78">
        <f>D12</f>
        <v>589448.31</v>
      </c>
      <c r="E11" s="78">
        <f>E12</f>
        <v>589448.31</v>
      </c>
      <c r="F11" s="104">
        <f t="shared" si="0"/>
        <v>0</v>
      </c>
    </row>
    <row r="12" spans="1:6" ht="66.75" customHeight="1">
      <c r="A12" s="110" t="s">
        <v>171</v>
      </c>
      <c r="B12" s="108" t="s">
        <v>141</v>
      </c>
      <c r="C12" s="118" t="s">
        <v>180</v>
      </c>
      <c r="D12" s="70">
        <f>D13+D14+D15</f>
        <v>589448.31</v>
      </c>
      <c r="E12" s="70">
        <f>E13+E14+E15</f>
        <v>589448.31</v>
      </c>
      <c r="F12" s="56">
        <f t="shared" si="0"/>
        <v>0</v>
      </c>
    </row>
    <row r="13" spans="1:6" ht="12.75">
      <c r="A13" s="110" t="s">
        <v>182</v>
      </c>
      <c r="B13" s="108" t="s">
        <v>141</v>
      </c>
      <c r="C13" s="118" t="s">
        <v>181</v>
      </c>
      <c r="D13" s="70">
        <v>422376.08</v>
      </c>
      <c r="E13" s="70">
        <v>422376.08</v>
      </c>
      <c r="F13" s="56">
        <f t="shared" si="0"/>
        <v>0</v>
      </c>
    </row>
    <row r="14" spans="1:6" ht="24.75" customHeight="1">
      <c r="A14" s="110" t="s">
        <v>35</v>
      </c>
      <c r="B14" s="108" t="s">
        <v>141</v>
      </c>
      <c r="C14" s="118" t="s">
        <v>183</v>
      </c>
      <c r="D14" s="70">
        <v>31277</v>
      </c>
      <c r="E14" s="70">
        <v>31277</v>
      </c>
      <c r="F14" s="56">
        <f t="shared" si="0"/>
        <v>0</v>
      </c>
    </row>
    <row r="15" spans="1:6" ht="32.25" customHeight="1">
      <c r="A15" s="110" t="s">
        <v>186</v>
      </c>
      <c r="B15" s="108" t="s">
        <v>141</v>
      </c>
      <c r="C15" s="118" t="s">
        <v>184</v>
      </c>
      <c r="D15" s="70">
        <v>135795.23</v>
      </c>
      <c r="E15" s="70">
        <v>135795.23</v>
      </c>
      <c r="F15" s="116">
        <f t="shared" si="0"/>
        <v>0</v>
      </c>
    </row>
    <row r="16" spans="1:6" ht="33.75">
      <c r="A16" s="111" t="s">
        <v>16</v>
      </c>
      <c r="B16" s="108" t="s">
        <v>141</v>
      </c>
      <c r="C16" s="119" t="s">
        <v>185</v>
      </c>
      <c r="D16" s="78">
        <f>D19+D23+D25+D29+D17</f>
        <v>3894185.37</v>
      </c>
      <c r="E16" s="78">
        <f>E19+E23+E25+E29+E17</f>
        <v>2944554.09</v>
      </c>
      <c r="F16" s="104">
        <f t="shared" si="0"/>
        <v>949631.2800000003</v>
      </c>
    </row>
    <row r="17" spans="1:6" ht="70.5" customHeight="1">
      <c r="A17" s="110" t="s">
        <v>158</v>
      </c>
      <c r="B17" s="113" t="s">
        <v>141</v>
      </c>
      <c r="C17" s="118" t="s">
        <v>327</v>
      </c>
      <c r="D17" s="70">
        <f>D18</f>
        <v>39720</v>
      </c>
      <c r="E17" s="70">
        <f>E18</f>
        <v>39720</v>
      </c>
      <c r="F17" s="56">
        <f t="shared" si="0"/>
        <v>0</v>
      </c>
    </row>
    <row r="18" spans="1:6" ht="22.5">
      <c r="A18" s="110" t="s">
        <v>36</v>
      </c>
      <c r="B18" s="113" t="s">
        <v>141</v>
      </c>
      <c r="C18" s="118" t="s">
        <v>326</v>
      </c>
      <c r="D18" s="70">
        <v>39720</v>
      </c>
      <c r="E18" s="70">
        <v>39720</v>
      </c>
      <c r="F18" s="56">
        <f t="shared" si="0"/>
        <v>0</v>
      </c>
    </row>
    <row r="19" spans="1:6" ht="69" customHeight="1">
      <c r="A19" s="110" t="s">
        <v>171</v>
      </c>
      <c r="B19" s="108" t="s">
        <v>141</v>
      </c>
      <c r="C19" s="118" t="s">
        <v>187</v>
      </c>
      <c r="D19" s="70">
        <f>D20+D21+D22</f>
        <v>2450801.69</v>
      </c>
      <c r="E19" s="70">
        <f>E20+E21+E22</f>
        <v>2280721.86</v>
      </c>
      <c r="F19" s="56">
        <f aca="true" t="shared" si="1" ref="F19:F27">D19-E19</f>
        <v>170079.83000000007</v>
      </c>
    </row>
    <row r="20" spans="1:6" ht="24" customHeight="1">
      <c r="A20" s="110" t="s">
        <v>188</v>
      </c>
      <c r="B20" s="108" t="s">
        <v>141</v>
      </c>
      <c r="C20" s="118" t="s">
        <v>189</v>
      </c>
      <c r="D20" s="70">
        <v>1729986.92</v>
      </c>
      <c r="E20" s="70">
        <v>1615849.44</v>
      </c>
      <c r="F20" s="56">
        <f t="shared" si="1"/>
        <v>114137.47999999998</v>
      </c>
    </row>
    <row r="21" spans="1:6" ht="22.5">
      <c r="A21" s="110" t="s">
        <v>35</v>
      </c>
      <c r="B21" s="108" t="s">
        <v>141</v>
      </c>
      <c r="C21" s="118" t="s">
        <v>190</v>
      </c>
      <c r="D21" s="70">
        <v>151323</v>
      </c>
      <c r="E21" s="70">
        <v>142176</v>
      </c>
      <c r="F21" s="56">
        <f t="shared" si="1"/>
        <v>9147</v>
      </c>
    </row>
    <row r="22" spans="1:6" ht="33.75">
      <c r="A22" s="110" t="s">
        <v>186</v>
      </c>
      <c r="B22" s="108" t="s">
        <v>141</v>
      </c>
      <c r="C22" s="118" t="s">
        <v>191</v>
      </c>
      <c r="D22" s="70">
        <v>569491.77</v>
      </c>
      <c r="E22" s="70">
        <v>522696.42</v>
      </c>
      <c r="F22" s="56">
        <f t="shared" si="1"/>
        <v>46795.350000000035</v>
      </c>
    </row>
    <row r="23" spans="1:6" ht="69.75" customHeight="1">
      <c r="A23" s="110" t="s">
        <v>89</v>
      </c>
      <c r="B23" s="108" t="s">
        <v>141</v>
      </c>
      <c r="C23" s="118" t="s">
        <v>192</v>
      </c>
      <c r="D23" s="70">
        <f>D24</f>
        <v>1388063.68</v>
      </c>
      <c r="E23" s="70">
        <f>E24</f>
        <v>613583.54</v>
      </c>
      <c r="F23" s="56">
        <f t="shared" si="1"/>
        <v>774480.1399999999</v>
      </c>
    </row>
    <row r="24" spans="1:6" ht="25.5" customHeight="1">
      <c r="A24" s="110" t="s">
        <v>36</v>
      </c>
      <c r="B24" s="108" t="s">
        <v>141</v>
      </c>
      <c r="C24" s="118" t="s">
        <v>193</v>
      </c>
      <c r="D24" s="70">
        <v>1388063.68</v>
      </c>
      <c r="E24" s="70">
        <v>613583.54</v>
      </c>
      <c r="F24" s="56">
        <f t="shared" si="1"/>
        <v>774480.1399999999</v>
      </c>
    </row>
    <row r="25" spans="1:6" ht="58.5" customHeight="1">
      <c r="A25" s="110" t="s">
        <v>197</v>
      </c>
      <c r="B25" s="108" t="s">
        <v>141</v>
      </c>
      <c r="C25" s="118" t="s">
        <v>194</v>
      </c>
      <c r="D25" s="70">
        <f>D26+D27+D28</f>
        <v>15400</v>
      </c>
      <c r="E25" s="70">
        <f>E26+E27+E28</f>
        <v>10328.69</v>
      </c>
      <c r="F25" s="56">
        <f t="shared" si="1"/>
        <v>5071.3099999999995</v>
      </c>
    </row>
    <row r="26" spans="1:6" ht="15" customHeight="1">
      <c r="A26" s="110" t="s">
        <v>90</v>
      </c>
      <c r="B26" s="108" t="s">
        <v>141</v>
      </c>
      <c r="C26" s="118" t="s">
        <v>195</v>
      </c>
      <c r="D26" s="70">
        <v>600</v>
      </c>
      <c r="E26" s="70">
        <v>182</v>
      </c>
      <c r="F26" s="56">
        <f t="shared" si="1"/>
        <v>418</v>
      </c>
    </row>
    <row r="27" spans="1:6" ht="16.5" customHeight="1">
      <c r="A27" s="110" t="s">
        <v>91</v>
      </c>
      <c r="B27" s="108" t="s">
        <v>141</v>
      </c>
      <c r="C27" s="118" t="s">
        <v>196</v>
      </c>
      <c r="D27" s="70">
        <v>6900</v>
      </c>
      <c r="E27" s="70">
        <v>6695</v>
      </c>
      <c r="F27" s="56">
        <f t="shared" si="1"/>
        <v>205</v>
      </c>
    </row>
    <row r="28" spans="1:6" ht="16.5" customHeight="1">
      <c r="A28" s="110" t="s">
        <v>259</v>
      </c>
      <c r="B28" s="108" t="s">
        <v>141</v>
      </c>
      <c r="C28" s="118" t="s">
        <v>258</v>
      </c>
      <c r="D28" s="70">
        <v>7900</v>
      </c>
      <c r="E28" s="70">
        <v>3451.69</v>
      </c>
      <c r="F28" s="56">
        <f>D28-E28</f>
        <v>4448.3099999999995</v>
      </c>
    </row>
    <row r="29" spans="1:6" ht="82.5" customHeight="1">
      <c r="A29" s="110" t="s">
        <v>200</v>
      </c>
      <c r="B29" s="108" t="s">
        <v>141</v>
      </c>
      <c r="C29" s="118" t="s">
        <v>198</v>
      </c>
      <c r="D29" s="70">
        <v>200</v>
      </c>
      <c r="E29" s="70">
        <v>200</v>
      </c>
      <c r="F29" s="56">
        <f aca="true" t="shared" si="2" ref="F29:F35">D29-E29</f>
        <v>0</v>
      </c>
    </row>
    <row r="30" spans="1:6" ht="27" customHeight="1">
      <c r="A30" s="110" t="s">
        <v>36</v>
      </c>
      <c r="B30" s="108" t="s">
        <v>141</v>
      </c>
      <c r="C30" s="118" t="s">
        <v>199</v>
      </c>
      <c r="D30" s="70">
        <v>200</v>
      </c>
      <c r="E30" s="70">
        <v>200</v>
      </c>
      <c r="F30" s="116">
        <f t="shared" si="2"/>
        <v>0</v>
      </c>
    </row>
    <row r="31" spans="1:6" ht="21.75" customHeight="1">
      <c r="A31" s="123" t="s">
        <v>17</v>
      </c>
      <c r="B31" s="112" t="s">
        <v>141</v>
      </c>
      <c r="C31" s="119" t="s">
        <v>201</v>
      </c>
      <c r="D31" s="78">
        <f>D32+D34+D36+D38+D42+D44+D40</f>
        <v>63500</v>
      </c>
      <c r="E31" s="78">
        <f>E32+E34+E36+E38+E42+E44+E40</f>
        <v>49200</v>
      </c>
      <c r="F31" s="104">
        <f t="shared" si="2"/>
        <v>14300</v>
      </c>
    </row>
    <row r="32" spans="1:6" ht="67.5">
      <c r="A32" s="110" t="s">
        <v>92</v>
      </c>
      <c r="B32" s="108" t="s">
        <v>141</v>
      </c>
      <c r="C32" s="118" t="s">
        <v>202</v>
      </c>
      <c r="D32" s="70">
        <f>D33</f>
        <v>1000</v>
      </c>
      <c r="E32" s="70">
        <f>E33</f>
        <v>1000</v>
      </c>
      <c r="F32" s="56">
        <f t="shared" si="2"/>
        <v>0</v>
      </c>
    </row>
    <row r="33" spans="1:6" ht="22.5">
      <c r="A33" s="110" t="s">
        <v>36</v>
      </c>
      <c r="B33" s="108" t="s">
        <v>141</v>
      </c>
      <c r="C33" s="118" t="s">
        <v>203</v>
      </c>
      <c r="D33" s="70">
        <v>1000</v>
      </c>
      <c r="E33" s="70">
        <v>1000</v>
      </c>
      <c r="F33" s="56">
        <f t="shared" si="2"/>
        <v>0</v>
      </c>
    </row>
    <row r="34" spans="1:6" ht="70.5" customHeight="1">
      <c r="A34" s="110" t="s">
        <v>12</v>
      </c>
      <c r="B34" s="108" t="s">
        <v>141</v>
      </c>
      <c r="C34" s="118" t="s">
        <v>204</v>
      </c>
      <c r="D34" s="70">
        <f>D35</f>
        <v>1000</v>
      </c>
      <c r="E34" s="70">
        <f>E35</f>
        <v>1000</v>
      </c>
      <c r="F34" s="56">
        <f t="shared" si="2"/>
        <v>0</v>
      </c>
    </row>
    <row r="35" spans="1:6" ht="22.5">
      <c r="A35" s="110" t="s">
        <v>36</v>
      </c>
      <c r="B35" s="108" t="s">
        <v>141</v>
      </c>
      <c r="C35" s="118" t="s">
        <v>205</v>
      </c>
      <c r="D35" s="70">
        <v>1000</v>
      </c>
      <c r="E35" s="70">
        <v>1000</v>
      </c>
      <c r="F35" s="56">
        <f t="shared" si="2"/>
        <v>0</v>
      </c>
    </row>
    <row r="36" spans="1:6" ht="69" customHeight="1">
      <c r="A36" s="110" t="s">
        <v>208</v>
      </c>
      <c r="B36" s="108" t="s">
        <v>141</v>
      </c>
      <c r="C36" s="118" t="s">
        <v>206</v>
      </c>
      <c r="D36" s="70">
        <f>D37</f>
        <v>1500</v>
      </c>
      <c r="E36" s="70">
        <f>E37</f>
        <v>1500</v>
      </c>
      <c r="F36" s="56">
        <f>D36-E36</f>
        <v>0</v>
      </c>
    </row>
    <row r="37" spans="1:6" ht="22.5">
      <c r="A37" s="110" t="s">
        <v>36</v>
      </c>
      <c r="B37" s="108" t="s">
        <v>141</v>
      </c>
      <c r="C37" s="118" t="s">
        <v>207</v>
      </c>
      <c r="D37" s="70">
        <v>1500</v>
      </c>
      <c r="E37" s="70">
        <v>1500</v>
      </c>
      <c r="F37" s="56">
        <f>D37-E37</f>
        <v>0</v>
      </c>
    </row>
    <row r="38" spans="1:6" ht="78.75">
      <c r="A38" s="110" t="s">
        <v>211</v>
      </c>
      <c r="B38" s="108" t="s">
        <v>141</v>
      </c>
      <c r="C38" s="118" t="s">
        <v>209</v>
      </c>
      <c r="D38" s="70">
        <f>D39</f>
        <v>30000</v>
      </c>
      <c r="E38" s="70">
        <f>E39</f>
        <v>22500</v>
      </c>
      <c r="F38" s="56">
        <f>F39</f>
        <v>7500</v>
      </c>
    </row>
    <row r="39" spans="1:6" ht="22.5">
      <c r="A39" s="110" t="s">
        <v>36</v>
      </c>
      <c r="B39" s="108" t="s">
        <v>141</v>
      </c>
      <c r="C39" s="118" t="s">
        <v>210</v>
      </c>
      <c r="D39" s="70">
        <v>30000</v>
      </c>
      <c r="E39" s="70">
        <v>22500</v>
      </c>
      <c r="F39" s="56">
        <f aca="true" t="shared" si="3" ref="F39:F50">D39-E39</f>
        <v>7500</v>
      </c>
    </row>
    <row r="40" spans="1:6" ht="33.75">
      <c r="A40" s="110" t="s">
        <v>155</v>
      </c>
      <c r="B40" s="108" t="s">
        <v>141</v>
      </c>
      <c r="C40" s="118" t="s">
        <v>213</v>
      </c>
      <c r="D40" s="70">
        <f>D41</f>
        <v>3000</v>
      </c>
      <c r="E40" s="70">
        <f>E41</f>
        <v>3000</v>
      </c>
      <c r="F40" s="56">
        <f>D40-E40</f>
        <v>0</v>
      </c>
    </row>
    <row r="41" spans="1:6" ht="12.75">
      <c r="A41" s="110" t="s">
        <v>91</v>
      </c>
      <c r="B41" s="108" t="s">
        <v>141</v>
      </c>
      <c r="C41" s="118" t="s">
        <v>344</v>
      </c>
      <c r="D41" s="70">
        <v>3000</v>
      </c>
      <c r="E41" s="70">
        <v>3000</v>
      </c>
      <c r="F41" s="56">
        <f>D41-E41</f>
        <v>0</v>
      </c>
    </row>
    <row r="42" spans="1:6" ht="33.75">
      <c r="A42" s="110" t="s">
        <v>216</v>
      </c>
      <c r="B42" s="108" t="s">
        <v>141</v>
      </c>
      <c r="C42" s="118" t="s">
        <v>215</v>
      </c>
      <c r="D42" s="70">
        <f>D43</f>
        <v>10000</v>
      </c>
      <c r="E42" s="70">
        <f>E43</f>
        <v>10000</v>
      </c>
      <c r="F42" s="56">
        <f t="shared" si="3"/>
        <v>0</v>
      </c>
    </row>
    <row r="43" spans="1:6" ht="12.75">
      <c r="A43" s="110" t="s">
        <v>156</v>
      </c>
      <c r="B43" s="108" t="s">
        <v>141</v>
      </c>
      <c r="C43" s="118" t="s">
        <v>214</v>
      </c>
      <c r="D43" s="70">
        <v>10000</v>
      </c>
      <c r="E43" s="70">
        <v>10000</v>
      </c>
      <c r="F43" s="56">
        <f t="shared" si="3"/>
        <v>0</v>
      </c>
    </row>
    <row r="44" spans="1:6" ht="33.75">
      <c r="A44" s="110" t="s">
        <v>155</v>
      </c>
      <c r="B44" s="108" t="s">
        <v>141</v>
      </c>
      <c r="C44" s="118" t="s">
        <v>213</v>
      </c>
      <c r="D44" s="70">
        <f>D45</f>
        <v>17000</v>
      </c>
      <c r="E44" s="70">
        <f>E45</f>
        <v>10200</v>
      </c>
      <c r="F44" s="56">
        <f t="shared" si="3"/>
        <v>6800</v>
      </c>
    </row>
    <row r="45" spans="1:6" ht="22.5">
      <c r="A45" s="110" t="s">
        <v>36</v>
      </c>
      <c r="B45" s="108" t="s">
        <v>141</v>
      </c>
      <c r="C45" s="118" t="s">
        <v>212</v>
      </c>
      <c r="D45" s="70">
        <v>17000</v>
      </c>
      <c r="E45" s="70">
        <v>10200</v>
      </c>
      <c r="F45" s="56">
        <f t="shared" si="3"/>
        <v>6800</v>
      </c>
    </row>
    <row r="46" spans="1:6" ht="20.25" customHeight="1">
      <c r="A46" s="123" t="s">
        <v>120</v>
      </c>
      <c r="B46" s="112" t="s">
        <v>141</v>
      </c>
      <c r="C46" s="119" t="s">
        <v>217</v>
      </c>
      <c r="D46" s="78">
        <f>D47</f>
        <v>77100</v>
      </c>
      <c r="E46" s="78">
        <f>E47</f>
        <v>77100</v>
      </c>
      <c r="F46" s="104">
        <f t="shared" si="3"/>
        <v>0</v>
      </c>
    </row>
    <row r="47" spans="1:6" ht="15" customHeight="1">
      <c r="A47" s="110" t="s">
        <v>101</v>
      </c>
      <c r="B47" s="108" t="s">
        <v>141</v>
      </c>
      <c r="C47" s="118" t="s">
        <v>218</v>
      </c>
      <c r="D47" s="70">
        <f>D48</f>
        <v>77100</v>
      </c>
      <c r="E47" s="70">
        <f>E48</f>
        <v>77100</v>
      </c>
      <c r="F47" s="56">
        <f t="shared" si="3"/>
        <v>0</v>
      </c>
    </row>
    <row r="48" spans="1:6" ht="46.5" customHeight="1">
      <c r="A48" s="110" t="s">
        <v>219</v>
      </c>
      <c r="B48" s="108" t="s">
        <v>141</v>
      </c>
      <c r="C48" s="118" t="s">
        <v>220</v>
      </c>
      <c r="D48" s="70">
        <f>D49+D50</f>
        <v>77100</v>
      </c>
      <c r="E48" s="70">
        <f>E49+E50</f>
        <v>77100</v>
      </c>
      <c r="F48" s="56">
        <f t="shared" si="3"/>
        <v>0</v>
      </c>
    </row>
    <row r="49" spans="1:6" ht="27.75" customHeight="1">
      <c r="A49" s="110" t="s">
        <v>182</v>
      </c>
      <c r="B49" s="108" t="s">
        <v>141</v>
      </c>
      <c r="C49" s="118" t="s">
        <v>221</v>
      </c>
      <c r="D49" s="70">
        <v>60248.76</v>
      </c>
      <c r="E49" s="70">
        <v>60248.76</v>
      </c>
      <c r="F49" s="56">
        <f t="shared" si="3"/>
        <v>0</v>
      </c>
    </row>
    <row r="50" spans="1:6" ht="34.5" customHeight="1">
      <c r="A50" s="110" t="s">
        <v>186</v>
      </c>
      <c r="B50" s="108" t="s">
        <v>141</v>
      </c>
      <c r="C50" s="118" t="s">
        <v>222</v>
      </c>
      <c r="D50" s="70">
        <v>16851.24</v>
      </c>
      <c r="E50" s="70">
        <v>16851.24</v>
      </c>
      <c r="F50" s="56">
        <f t="shared" si="3"/>
        <v>0</v>
      </c>
    </row>
    <row r="51" spans="1:6" ht="25.5" customHeight="1">
      <c r="A51" s="123" t="s">
        <v>93</v>
      </c>
      <c r="B51" s="112" t="s">
        <v>141</v>
      </c>
      <c r="C51" s="119" t="s">
        <v>223</v>
      </c>
      <c r="D51" s="78">
        <f aca="true" t="shared" si="4" ref="D51:E56">D52</f>
        <v>11000</v>
      </c>
      <c r="E51" s="78">
        <f t="shared" si="4"/>
        <v>3658</v>
      </c>
      <c r="F51" s="104">
        <f aca="true" t="shared" si="5" ref="F51:F58">D51-E51</f>
        <v>7342</v>
      </c>
    </row>
    <row r="52" spans="1:6" ht="27.75" customHeight="1">
      <c r="A52" s="110" t="s">
        <v>94</v>
      </c>
      <c r="B52" s="108" t="s">
        <v>141</v>
      </c>
      <c r="C52" s="118" t="s">
        <v>224</v>
      </c>
      <c r="D52" s="70">
        <f t="shared" si="4"/>
        <v>11000</v>
      </c>
      <c r="E52" s="70">
        <f t="shared" si="4"/>
        <v>3658</v>
      </c>
      <c r="F52" s="56">
        <f t="shared" si="5"/>
        <v>7342</v>
      </c>
    </row>
    <row r="53" spans="1:6" ht="26.25" customHeight="1">
      <c r="A53" s="110" t="s">
        <v>157</v>
      </c>
      <c r="B53" s="108" t="s">
        <v>141</v>
      </c>
      <c r="C53" s="118" t="s">
        <v>225</v>
      </c>
      <c r="D53" s="70">
        <f>D54+D56</f>
        <v>11000</v>
      </c>
      <c r="E53" s="70">
        <f t="shared" si="4"/>
        <v>3658</v>
      </c>
      <c r="F53" s="56">
        <f t="shared" si="5"/>
        <v>7342</v>
      </c>
    </row>
    <row r="54" spans="1:6" ht="69.75" customHeight="1">
      <c r="A54" s="110" t="s">
        <v>158</v>
      </c>
      <c r="B54" s="108" t="s">
        <v>141</v>
      </c>
      <c r="C54" s="118" t="s">
        <v>226</v>
      </c>
      <c r="D54" s="70">
        <f t="shared" si="4"/>
        <v>8000</v>
      </c>
      <c r="E54" s="70">
        <f t="shared" si="4"/>
        <v>3658</v>
      </c>
      <c r="F54" s="56">
        <f t="shared" si="5"/>
        <v>4342</v>
      </c>
    </row>
    <row r="55" spans="1:6" ht="24" customHeight="1">
      <c r="A55" s="110" t="s">
        <v>36</v>
      </c>
      <c r="B55" s="108" t="s">
        <v>141</v>
      </c>
      <c r="C55" s="118" t="s">
        <v>227</v>
      </c>
      <c r="D55" s="70">
        <v>8000</v>
      </c>
      <c r="E55" s="70">
        <v>3658</v>
      </c>
      <c r="F55" s="56">
        <f t="shared" si="5"/>
        <v>4342</v>
      </c>
    </row>
    <row r="56" spans="1:6" ht="69" customHeight="1">
      <c r="A56" s="110" t="s">
        <v>330</v>
      </c>
      <c r="B56" s="108" t="s">
        <v>141</v>
      </c>
      <c r="C56" s="118" t="s">
        <v>329</v>
      </c>
      <c r="D56" s="70">
        <f t="shared" si="4"/>
        <v>3000</v>
      </c>
      <c r="E56" s="70">
        <f t="shared" si="4"/>
        <v>0</v>
      </c>
      <c r="F56" s="56">
        <f t="shared" si="5"/>
        <v>3000</v>
      </c>
    </row>
    <row r="57" spans="1:6" ht="26.25" customHeight="1">
      <c r="A57" s="110" t="s">
        <v>36</v>
      </c>
      <c r="B57" s="108" t="s">
        <v>141</v>
      </c>
      <c r="C57" s="118" t="s">
        <v>328</v>
      </c>
      <c r="D57" s="70">
        <v>3000</v>
      </c>
      <c r="E57" s="70">
        <v>0</v>
      </c>
      <c r="F57" s="56">
        <f t="shared" si="5"/>
        <v>3000</v>
      </c>
    </row>
    <row r="58" spans="1:6" ht="15" customHeight="1">
      <c r="A58" s="123" t="s">
        <v>142</v>
      </c>
      <c r="B58" s="112" t="s">
        <v>141</v>
      </c>
      <c r="C58" s="119" t="s">
        <v>228</v>
      </c>
      <c r="D58" s="78">
        <f>D59</f>
        <v>1006271</v>
      </c>
      <c r="E58" s="78">
        <f>E59</f>
        <v>919105.12</v>
      </c>
      <c r="F58" s="104">
        <f t="shared" si="5"/>
        <v>87165.88</v>
      </c>
    </row>
    <row r="59" spans="1:6" ht="12.75">
      <c r="A59" s="123" t="s">
        <v>98</v>
      </c>
      <c r="B59" s="114">
        <v>200</v>
      </c>
      <c r="C59" s="119" t="s">
        <v>229</v>
      </c>
      <c r="D59" s="78">
        <f>D60+D64+D66+D68+D62+D72+D70</f>
        <v>1006271</v>
      </c>
      <c r="E59" s="78">
        <f>E60+E64+E66+E68+E62+E72+E71</f>
        <v>919105.12</v>
      </c>
      <c r="F59" s="104">
        <f aca="true" t="shared" si="6" ref="F59:F77">D59-E59</f>
        <v>87165.88</v>
      </c>
    </row>
    <row r="60" spans="1:6" ht="69" customHeight="1">
      <c r="A60" s="110" t="s">
        <v>123</v>
      </c>
      <c r="B60" s="114">
        <v>200</v>
      </c>
      <c r="C60" s="118" t="s">
        <v>230</v>
      </c>
      <c r="D60" s="70">
        <f>D61</f>
        <v>485068</v>
      </c>
      <c r="E60" s="70">
        <f>E61</f>
        <v>401892.88</v>
      </c>
      <c r="F60" s="56">
        <f t="shared" si="6"/>
        <v>83175.12</v>
      </c>
    </row>
    <row r="61" spans="1:6" ht="21.75" customHeight="1">
      <c r="A61" s="110" t="s">
        <v>36</v>
      </c>
      <c r="B61" s="114">
        <v>200</v>
      </c>
      <c r="C61" s="118" t="s">
        <v>231</v>
      </c>
      <c r="D61" s="70">
        <v>485068</v>
      </c>
      <c r="E61" s="70">
        <v>401892.88</v>
      </c>
      <c r="F61" s="56">
        <f t="shared" si="6"/>
        <v>83175.12</v>
      </c>
    </row>
    <row r="62" spans="1:6" ht="57.75" customHeight="1">
      <c r="A62" s="110" t="s">
        <v>7</v>
      </c>
      <c r="B62" s="114">
        <v>200</v>
      </c>
      <c r="C62" s="118" t="s">
        <v>331</v>
      </c>
      <c r="D62" s="70">
        <f>D63</f>
        <v>22429</v>
      </c>
      <c r="E62" s="70">
        <f>E63</f>
        <v>22429</v>
      </c>
      <c r="F62" s="56">
        <f>D62-E62</f>
        <v>0</v>
      </c>
    </row>
    <row r="63" spans="1:6" ht="26.25" customHeight="1">
      <c r="A63" s="110" t="s">
        <v>36</v>
      </c>
      <c r="B63" s="114">
        <v>200</v>
      </c>
      <c r="C63" s="118" t="s">
        <v>332</v>
      </c>
      <c r="D63" s="70">
        <v>22429</v>
      </c>
      <c r="E63" s="70">
        <v>22429</v>
      </c>
      <c r="F63" s="56">
        <f>D63-E63</f>
        <v>0</v>
      </c>
    </row>
    <row r="64" spans="1:6" ht="68.25" customHeight="1">
      <c r="A64" s="110" t="s">
        <v>333</v>
      </c>
      <c r="B64" s="114">
        <v>200</v>
      </c>
      <c r="C64" s="118" t="s">
        <v>232</v>
      </c>
      <c r="D64" s="70">
        <f>D65</f>
        <v>59886</v>
      </c>
      <c r="E64" s="70">
        <f>E65</f>
        <v>59886</v>
      </c>
      <c r="F64" s="56">
        <f>D64-E64</f>
        <v>0</v>
      </c>
    </row>
    <row r="65" spans="1:6" ht="25.5" customHeight="1">
      <c r="A65" s="110" t="s">
        <v>36</v>
      </c>
      <c r="B65" s="114">
        <v>200</v>
      </c>
      <c r="C65" s="118" t="s">
        <v>233</v>
      </c>
      <c r="D65" s="70">
        <v>59886</v>
      </c>
      <c r="E65" s="70">
        <v>59886</v>
      </c>
      <c r="F65" s="56">
        <f t="shared" si="6"/>
        <v>0</v>
      </c>
    </row>
    <row r="66" spans="1:6" ht="57" customHeight="1">
      <c r="A66" s="110" t="s">
        <v>99</v>
      </c>
      <c r="B66" s="114">
        <v>200</v>
      </c>
      <c r="C66" s="118" t="s">
        <v>234</v>
      </c>
      <c r="D66" s="70">
        <f>D67</f>
        <v>251768</v>
      </c>
      <c r="E66" s="70">
        <f>E67</f>
        <v>251768</v>
      </c>
      <c r="F66" s="56">
        <f t="shared" si="6"/>
        <v>0</v>
      </c>
    </row>
    <row r="67" spans="1:6" ht="23.25" customHeight="1">
      <c r="A67" s="110" t="s">
        <v>36</v>
      </c>
      <c r="B67" s="114">
        <v>200</v>
      </c>
      <c r="C67" s="118" t="s">
        <v>235</v>
      </c>
      <c r="D67" s="70">
        <v>251768</v>
      </c>
      <c r="E67" s="70">
        <v>251768</v>
      </c>
      <c r="F67" s="56">
        <f>D67-E67</f>
        <v>0</v>
      </c>
    </row>
    <row r="68" spans="1:6" ht="59.25" customHeight="1">
      <c r="A68" s="110" t="s">
        <v>100</v>
      </c>
      <c r="B68" s="114">
        <v>200</v>
      </c>
      <c r="C68" s="118" t="s">
        <v>236</v>
      </c>
      <c r="D68" s="70">
        <f>D69</f>
        <v>60000</v>
      </c>
      <c r="E68" s="70">
        <f>E69</f>
        <v>56009.24</v>
      </c>
      <c r="F68" s="56">
        <f t="shared" si="6"/>
        <v>3990.760000000002</v>
      </c>
    </row>
    <row r="69" spans="1:6" ht="21" customHeight="1">
      <c r="A69" s="110" t="s">
        <v>36</v>
      </c>
      <c r="B69" s="114">
        <v>200</v>
      </c>
      <c r="C69" s="118" t="s">
        <v>237</v>
      </c>
      <c r="D69" s="70">
        <v>60000</v>
      </c>
      <c r="E69" s="70">
        <v>56009.24</v>
      </c>
      <c r="F69" s="56">
        <f t="shared" si="6"/>
        <v>3990.760000000002</v>
      </c>
    </row>
    <row r="70" spans="1:6" ht="30.75" customHeight="1">
      <c r="A70" s="110" t="s">
        <v>351</v>
      </c>
      <c r="B70" s="114">
        <v>200</v>
      </c>
      <c r="C70" s="118" t="s">
        <v>350</v>
      </c>
      <c r="D70" s="70">
        <f>D71</f>
        <v>80000</v>
      </c>
      <c r="E70" s="70">
        <f>E71</f>
        <v>80000</v>
      </c>
      <c r="F70" s="56">
        <f>D70-E70</f>
        <v>0</v>
      </c>
    </row>
    <row r="71" spans="1:6" ht="21" customHeight="1">
      <c r="A71" s="110" t="s">
        <v>36</v>
      </c>
      <c r="B71" s="114">
        <v>200</v>
      </c>
      <c r="C71" s="118" t="s">
        <v>349</v>
      </c>
      <c r="D71" s="70">
        <v>80000</v>
      </c>
      <c r="E71" s="70">
        <v>80000</v>
      </c>
      <c r="F71" s="56">
        <f>D71-E71</f>
        <v>0</v>
      </c>
    </row>
    <row r="72" spans="1:6" ht="59.25" customHeight="1">
      <c r="A72" s="110" t="s">
        <v>100</v>
      </c>
      <c r="B72" s="114">
        <v>200</v>
      </c>
      <c r="C72" s="118" t="s">
        <v>342</v>
      </c>
      <c r="D72" s="70">
        <f>D73</f>
        <v>47120</v>
      </c>
      <c r="E72" s="70">
        <f>E73</f>
        <v>47120</v>
      </c>
      <c r="F72" s="56">
        <f>D72-E72</f>
        <v>0</v>
      </c>
    </row>
    <row r="73" spans="1:6" ht="21" customHeight="1">
      <c r="A73" s="110" t="s">
        <v>36</v>
      </c>
      <c r="B73" s="114">
        <v>200</v>
      </c>
      <c r="C73" s="118" t="s">
        <v>343</v>
      </c>
      <c r="D73" s="70">
        <v>47120</v>
      </c>
      <c r="E73" s="70">
        <v>47120</v>
      </c>
      <c r="F73" s="56">
        <f>D73-E73</f>
        <v>0</v>
      </c>
    </row>
    <row r="74" spans="1:6" ht="21" customHeight="1">
      <c r="A74" s="111" t="s">
        <v>248</v>
      </c>
      <c r="B74" s="114">
        <v>200</v>
      </c>
      <c r="C74" s="119" t="s">
        <v>244</v>
      </c>
      <c r="D74" s="78">
        <f aca="true" t="shared" si="7" ref="D74:E76">D75</f>
        <v>20000</v>
      </c>
      <c r="E74" s="78">
        <f t="shared" si="7"/>
        <v>12000</v>
      </c>
      <c r="F74" s="104">
        <f t="shared" si="6"/>
        <v>8000</v>
      </c>
    </row>
    <row r="75" spans="1:6" ht="24" customHeight="1">
      <c r="A75" s="110" t="s">
        <v>249</v>
      </c>
      <c r="B75" s="114">
        <v>200</v>
      </c>
      <c r="C75" s="118" t="s">
        <v>245</v>
      </c>
      <c r="D75" s="70">
        <f t="shared" si="7"/>
        <v>20000</v>
      </c>
      <c r="E75" s="70">
        <f t="shared" si="7"/>
        <v>12000</v>
      </c>
      <c r="F75" s="56">
        <f t="shared" si="6"/>
        <v>8000</v>
      </c>
    </row>
    <row r="76" spans="1:6" ht="90.75" customHeight="1">
      <c r="A76" s="110" t="s">
        <v>250</v>
      </c>
      <c r="B76" s="114">
        <v>200</v>
      </c>
      <c r="C76" s="118" t="s">
        <v>246</v>
      </c>
      <c r="D76" s="70">
        <f t="shared" si="7"/>
        <v>20000</v>
      </c>
      <c r="E76" s="70">
        <f t="shared" si="7"/>
        <v>12000</v>
      </c>
      <c r="F76" s="56">
        <f t="shared" si="6"/>
        <v>8000</v>
      </c>
    </row>
    <row r="77" spans="1:6" ht="23.25" customHeight="1">
      <c r="A77" s="110" t="s">
        <v>36</v>
      </c>
      <c r="B77" s="114">
        <v>200</v>
      </c>
      <c r="C77" s="118" t="s">
        <v>247</v>
      </c>
      <c r="D77" s="70">
        <v>20000</v>
      </c>
      <c r="E77" s="70">
        <v>12000</v>
      </c>
      <c r="F77" s="56">
        <f t="shared" si="6"/>
        <v>8000</v>
      </c>
    </row>
    <row r="78" spans="1:6" ht="12.75">
      <c r="A78" s="111" t="s">
        <v>95</v>
      </c>
      <c r="B78" s="115">
        <v>200</v>
      </c>
      <c r="C78" s="119" t="s">
        <v>251</v>
      </c>
      <c r="D78" s="78">
        <f>D79</f>
        <v>7749134.48</v>
      </c>
      <c r="E78" s="78">
        <f>E79</f>
        <v>7749060.05</v>
      </c>
      <c r="F78" s="104">
        <f>D78-E78</f>
        <v>74.4300000006333</v>
      </c>
    </row>
    <row r="79" spans="1:6" ht="12.75">
      <c r="A79" s="110" t="s">
        <v>134</v>
      </c>
      <c r="B79" s="114">
        <v>200</v>
      </c>
      <c r="C79" s="118" t="s">
        <v>252</v>
      </c>
      <c r="D79" s="70">
        <f>D80</f>
        <v>7749134.48</v>
      </c>
      <c r="E79" s="70">
        <f>E80</f>
        <v>7749060.05</v>
      </c>
      <c r="F79" s="56">
        <f>D79-E79</f>
        <v>74.4300000006333</v>
      </c>
    </row>
    <row r="80" spans="1:6" ht="12.75">
      <c r="A80" s="110" t="s">
        <v>122</v>
      </c>
      <c r="B80" s="114">
        <v>200</v>
      </c>
      <c r="C80" s="118" t="s">
        <v>121</v>
      </c>
      <c r="D80" s="70">
        <f>D81+D83+D87+D91+D89+D85</f>
        <v>7749134.48</v>
      </c>
      <c r="E80" s="70">
        <f>E81+E83+E87+E91+E85+E89</f>
        <v>7749060.05</v>
      </c>
      <c r="F80" s="56">
        <f>D80-E80</f>
        <v>74.4300000006333</v>
      </c>
    </row>
    <row r="81" spans="1:6" ht="46.5" customHeight="1">
      <c r="A81" s="110" t="s">
        <v>8</v>
      </c>
      <c r="B81" s="114">
        <v>200</v>
      </c>
      <c r="C81" s="118" t="s">
        <v>253</v>
      </c>
      <c r="D81" s="70">
        <f>D82</f>
        <v>3153500</v>
      </c>
      <c r="E81" s="70">
        <f>E82</f>
        <v>3153500</v>
      </c>
      <c r="F81" s="56">
        <f>D81-E81</f>
        <v>0</v>
      </c>
    </row>
    <row r="82" spans="1:6" ht="33.75">
      <c r="A82" s="110" t="s">
        <v>18</v>
      </c>
      <c r="B82" s="114">
        <v>200</v>
      </c>
      <c r="C82" s="118" t="s">
        <v>254</v>
      </c>
      <c r="D82" s="70">
        <v>3153500</v>
      </c>
      <c r="E82" s="70">
        <v>3153500</v>
      </c>
      <c r="F82" s="56">
        <f>D82-E82</f>
        <v>0</v>
      </c>
    </row>
    <row r="83" spans="1:6" ht="48" customHeight="1">
      <c r="A83" s="110" t="s">
        <v>126</v>
      </c>
      <c r="B83" s="114">
        <v>200</v>
      </c>
      <c r="C83" s="118" t="s">
        <v>255</v>
      </c>
      <c r="D83" s="70">
        <f>D84</f>
        <v>759300</v>
      </c>
      <c r="E83" s="70">
        <f>E84</f>
        <v>759300</v>
      </c>
      <c r="F83" s="56">
        <f aca="true" t="shared" si="8" ref="F83:F94">D83-E83</f>
        <v>0</v>
      </c>
    </row>
    <row r="84" spans="1:6" ht="33" customHeight="1">
      <c r="A84" s="110" t="s">
        <v>18</v>
      </c>
      <c r="B84" s="114">
        <v>200</v>
      </c>
      <c r="C84" s="118" t="s">
        <v>256</v>
      </c>
      <c r="D84" s="70">
        <v>759300</v>
      </c>
      <c r="E84" s="70">
        <v>759300</v>
      </c>
      <c r="F84" s="56">
        <f t="shared" si="8"/>
        <v>0</v>
      </c>
    </row>
    <row r="85" spans="1:6" ht="26.25" customHeight="1">
      <c r="A85" s="110" t="s">
        <v>347</v>
      </c>
      <c r="B85" s="114">
        <v>200</v>
      </c>
      <c r="C85" s="118" t="s">
        <v>345</v>
      </c>
      <c r="D85" s="70">
        <f>D86</f>
        <v>100000</v>
      </c>
      <c r="E85" s="70">
        <f>E86</f>
        <v>100000</v>
      </c>
      <c r="F85" s="56">
        <f>D85-E85</f>
        <v>0</v>
      </c>
    </row>
    <row r="86" spans="1:6" ht="20.25" customHeight="1">
      <c r="A86" s="110" t="s">
        <v>260</v>
      </c>
      <c r="B86" s="114">
        <v>200</v>
      </c>
      <c r="C86" s="118" t="s">
        <v>346</v>
      </c>
      <c r="D86" s="70">
        <v>100000</v>
      </c>
      <c r="E86" s="70">
        <v>100000</v>
      </c>
      <c r="F86" s="56">
        <f>D86-E86</f>
        <v>0</v>
      </c>
    </row>
    <row r="87" spans="1:6" ht="56.25" customHeight="1">
      <c r="A87" s="110" t="s">
        <v>338</v>
      </c>
      <c r="B87" s="114">
        <v>200</v>
      </c>
      <c r="C87" s="118" t="s">
        <v>335</v>
      </c>
      <c r="D87" s="70">
        <f>D88</f>
        <v>399000</v>
      </c>
      <c r="E87" s="70">
        <f>E88</f>
        <v>399000</v>
      </c>
      <c r="F87" s="56">
        <f t="shared" si="8"/>
        <v>0</v>
      </c>
    </row>
    <row r="88" spans="1:6" ht="23.25" customHeight="1">
      <c r="A88" s="110" t="s">
        <v>260</v>
      </c>
      <c r="B88" s="114">
        <v>200</v>
      </c>
      <c r="C88" s="118" t="s">
        <v>334</v>
      </c>
      <c r="D88" s="70">
        <v>399000</v>
      </c>
      <c r="E88" s="70">
        <v>399000</v>
      </c>
      <c r="F88" s="56">
        <f t="shared" si="8"/>
        <v>0</v>
      </c>
    </row>
    <row r="89" spans="1:6" ht="46.5" customHeight="1">
      <c r="A89" s="110" t="str">
        <f>'[1]стр.2'!$A$14</f>
        <v>Расходы на капитальный ремонт памятников, включая осуществление строительного контроля по объектам в рамках подпрограммы «Развитие культуры» муниципальной программы Верхнесеребряковского сельского поселения «Развитие культуры»</v>
      </c>
      <c r="B89" s="114">
        <v>200</v>
      </c>
      <c r="C89" s="118" t="s">
        <v>340</v>
      </c>
      <c r="D89" s="70">
        <f>D90</f>
        <v>69271</v>
      </c>
      <c r="E89" s="70">
        <f>E90</f>
        <v>69271</v>
      </c>
      <c r="F89" s="56">
        <f>D89-E89</f>
        <v>0</v>
      </c>
    </row>
    <row r="90" spans="1:6" ht="23.25" customHeight="1">
      <c r="A90" s="110" t="s">
        <v>260</v>
      </c>
      <c r="B90" s="114">
        <v>200</v>
      </c>
      <c r="C90" s="118" t="s">
        <v>341</v>
      </c>
      <c r="D90" s="70">
        <v>69271</v>
      </c>
      <c r="E90" s="70">
        <v>69271</v>
      </c>
      <c r="F90" s="56">
        <f>D90-E90</f>
        <v>0</v>
      </c>
    </row>
    <row r="91" spans="1:6" ht="47.25" customHeight="1">
      <c r="A91" s="110" t="s">
        <v>339</v>
      </c>
      <c r="B91" s="114">
        <v>200</v>
      </c>
      <c r="C91" s="118" t="s">
        <v>336</v>
      </c>
      <c r="D91" s="70">
        <f>D92</f>
        <v>3268063.48</v>
      </c>
      <c r="E91" s="70">
        <f>E92</f>
        <v>3267989.05</v>
      </c>
      <c r="F91" s="56">
        <f>D91-E91</f>
        <v>74.43000000016764</v>
      </c>
    </row>
    <row r="92" spans="1:6" ht="19.5" customHeight="1">
      <c r="A92" s="110" t="s">
        <v>260</v>
      </c>
      <c r="B92" s="114">
        <v>200</v>
      </c>
      <c r="C92" s="118" t="s">
        <v>337</v>
      </c>
      <c r="D92" s="70">
        <v>3268063.48</v>
      </c>
      <c r="E92" s="70">
        <v>3267989.05</v>
      </c>
      <c r="F92" s="56">
        <f>D92-E92</f>
        <v>74.43000000016764</v>
      </c>
    </row>
    <row r="93" spans="1:6" ht="12.75">
      <c r="A93" s="123" t="s">
        <v>159</v>
      </c>
      <c r="B93" s="115">
        <v>200</v>
      </c>
      <c r="C93" s="119" t="s">
        <v>238</v>
      </c>
      <c r="D93" s="78">
        <f aca="true" t="shared" si="9" ref="D93:E95">D94</f>
        <v>60400</v>
      </c>
      <c r="E93" s="78">
        <f t="shared" si="9"/>
        <v>59794.8</v>
      </c>
      <c r="F93" s="104">
        <f t="shared" si="8"/>
        <v>605.1999999999971</v>
      </c>
    </row>
    <row r="94" spans="1:6" ht="12.75">
      <c r="A94" s="110" t="s">
        <v>160</v>
      </c>
      <c r="B94" s="114">
        <v>200</v>
      </c>
      <c r="C94" s="118" t="s">
        <v>239</v>
      </c>
      <c r="D94" s="70">
        <f t="shared" si="9"/>
        <v>60400</v>
      </c>
      <c r="E94" s="70">
        <f t="shared" si="9"/>
        <v>59794.8</v>
      </c>
      <c r="F94" s="56">
        <f t="shared" si="8"/>
        <v>605.1999999999971</v>
      </c>
    </row>
    <row r="95" spans="1:6" ht="45.75" customHeight="1">
      <c r="A95" s="110" t="s">
        <v>243</v>
      </c>
      <c r="B95" s="114">
        <v>200</v>
      </c>
      <c r="C95" s="118" t="s">
        <v>240</v>
      </c>
      <c r="D95" s="70">
        <f t="shared" si="9"/>
        <v>60400</v>
      </c>
      <c r="E95" s="70">
        <f t="shared" si="9"/>
        <v>59794.8</v>
      </c>
      <c r="F95" s="56"/>
    </row>
    <row r="96" spans="1:6" ht="12.75">
      <c r="A96" s="110" t="s">
        <v>242</v>
      </c>
      <c r="B96" s="114">
        <v>200</v>
      </c>
      <c r="C96" s="118" t="s">
        <v>241</v>
      </c>
      <c r="D96" s="70">
        <v>60400</v>
      </c>
      <c r="E96" s="70">
        <v>59794.8</v>
      </c>
      <c r="F96" s="56">
        <f>D96-E96</f>
        <v>605.1999999999971</v>
      </c>
    </row>
    <row r="97" spans="1:6" ht="22.5" customHeight="1" thickBot="1">
      <c r="A97" s="72" t="s">
        <v>124</v>
      </c>
      <c r="B97" s="73">
        <v>450</v>
      </c>
      <c r="C97" s="74" t="s">
        <v>125</v>
      </c>
      <c r="D97" s="75">
        <f>Лист1!D15-Лист2!D7</f>
        <v>-1684339.1600000001</v>
      </c>
      <c r="E97" s="75">
        <f>Лист1!E15-Лист2!E7</f>
        <v>313085.3999999985</v>
      </c>
      <c r="F97" s="91" t="s">
        <v>125</v>
      </c>
    </row>
  </sheetData>
  <sheetProtection/>
  <mergeCells count="7">
    <mergeCell ref="A2:F2"/>
    <mergeCell ref="A3:A5"/>
    <mergeCell ref="B3:B5"/>
    <mergeCell ref="C3:C5"/>
    <mergeCell ref="D3:D5"/>
    <mergeCell ref="E3:E5"/>
    <mergeCell ref="F3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N24" sqref="N24"/>
    </sheetView>
  </sheetViews>
  <sheetFormatPr defaultColWidth="9.00390625" defaultRowHeight="12.75"/>
  <cols>
    <col min="1" max="1" width="42.125" style="0" customWidth="1"/>
    <col min="2" max="2" width="4.375" style="0" customWidth="1"/>
    <col min="3" max="3" width="21.625" style="0" customWidth="1"/>
    <col min="4" max="4" width="15.375" style="0" customWidth="1"/>
    <col min="5" max="5" width="15.875" style="0" customWidth="1"/>
    <col min="6" max="6" width="18.375" style="0" customWidth="1"/>
  </cols>
  <sheetData>
    <row r="1" spans="1:6" ht="12.75">
      <c r="A1" s="33"/>
      <c r="B1" s="34"/>
      <c r="C1" s="35"/>
      <c r="D1" s="35"/>
      <c r="E1" s="35"/>
      <c r="F1" s="35"/>
    </row>
    <row r="2" spans="1:6" ht="17.25" customHeight="1">
      <c r="A2" s="140" t="s">
        <v>67</v>
      </c>
      <c r="B2" s="140"/>
      <c r="C2" s="140"/>
      <c r="D2" s="140"/>
      <c r="E2" s="140"/>
      <c r="F2" s="140"/>
    </row>
    <row r="3" spans="1:6" ht="12.75">
      <c r="A3" s="141" t="s">
        <v>60</v>
      </c>
      <c r="B3" s="144" t="s">
        <v>61</v>
      </c>
      <c r="C3" s="144" t="s">
        <v>68</v>
      </c>
      <c r="D3" s="147" t="s">
        <v>80</v>
      </c>
      <c r="E3" s="147" t="s">
        <v>135</v>
      </c>
      <c r="F3" s="150" t="s">
        <v>136</v>
      </c>
    </row>
    <row r="4" spans="1:6" ht="12.75">
      <c r="A4" s="142"/>
      <c r="B4" s="145"/>
      <c r="C4" s="145"/>
      <c r="D4" s="148"/>
      <c r="E4" s="148"/>
      <c r="F4" s="151"/>
    </row>
    <row r="5" spans="1:6" ht="44.25" customHeight="1">
      <c r="A5" s="143"/>
      <c r="B5" s="146"/>
      <c r="C5" s="146"/>
      <c r="D5" s="149"/>
      <c r="E5" s="149"/>
      <c r="F5" s="152"/>
    </row>
    <row r="6" spans="1:6" ht="13.5" thickBot="1">
      <c r="A6" s="36" t="s">
        <v>62</v>
      </c>
      <c r="B6" s="37" t="s">
        <v>63</v>
      </c>
      <c r="C6" s="37" t="s">
        <v>64</v>
      </c>
      <c r="D6" s="37" t="s">
        <v>65</v>
      </c>
      <c r="E6" s="37" t="s">
        <v>77</v>
      </c>
      <c r="F6" s="38" t="s">
        <v>137</v>
      </c>
    </row>
    <row r="7" spans="1:6" ht="24">
      <c r="A7" s="79" t="s">
        <v>69</v>
      </c>
      <c r="B7" s="39" t="s">
        <v>70</v>
      </c>
      <c r="C7" s="40" t="s">
        <v>78</v>
      </c>
      <c r="D7" s="88">
        <f>D8+D13</f>
        <v>1684339.1600000001</v>
      </c>
      <c r="E7" s="88">
        <f>E13+E8</f>
        <v>-313085.4000000004</v>
      </c>
      <c r="F7" s="105" t="s">
        <v>72</v>
      </c>
    </row>
    <row r="8" spans="1:6" ht="35.25" customHeight="1">
      <c r="A8" s="79" t="s">
        <v>46</v>
      </c>
      <c r="B8" s="41" t="s">
        <v>71</v>
      </c>
      <c r="C8" s="42"/>
      <c r="D8" s="117"/>
      <c r="E8" s="84"/>
      <c r="F8" s="50"/>
    </row>
    <row r="9" spans="1:6" ht="12.75">
      <c r="A9" s="80" t="s">
        <v>73</v>
      </c>
      <c r="B9" s="41"/>
      <c r="C9" s="42"/>
      <c r="D9" s="84"/>
      <c r="E9" s="84"/>
      <c r="F9" s="50"/>
    </row>
    <row r="10" spans="1:6" ht="24" customHeight="1">
      <c r="A10" s="81" t="s">
        <v>28</v>
      </c>
      <c r="B10" s="41" t="s">
        <v>29</v>
      </c>
      <c r="C10" s="43" t="s">
        <v>138</v>
      </c>
      <c r="D10" s="106" t="s">
        <v>72</v>
      </c>
      <c r="E10" s="106" t="s">
        <v>72</v>
      </c>
      <c r="F10" s="50" t="s">
        <v>72</v>
      </c>
    </row>
    <row r="11" spans="1:6" ht="12.75">
      <c r="A11" s="80" t="s">
        <v>73</v>
      </c>
      <c r="B11" s="41"/>
      <c r="C11" s="42"/>
      <c r="D11" s="84"/>
      <c r="E11" s="84"/>
      <c r="F11" s="15"/>
    </row>
    <row r="12" spans="1:6" ht="35.25" customHeight="1">
      <c r="A12" s="81" t="s">
        <v>114</v>
      </c>
      <c r="B12" s="41" t="s">
        <v>49</v>
      </c>
      <c r="C12" s="43" t="s">
        <v>115</v>
      </c>
      <c r="D12" s="84">
        <f>D13</f>
        <v>1684339.1600000001</v>
      </c>
      <c r="E12" s="84">
        <f>E13</f>
        <v>-313085.4000000004</v>
      </c>
      <c r="F12" s="50">
        <f>D12-E12</f>
        <v>1997424.5600000005</v>
      </c>
    </row>
    <row r="13" spans="1:6" ht="35.25" customHeight="1">
      <c r="A13" s="81" t="s">
        <v>163</v>
      </c>
      <c r="B13" s="41" t="s">
        <v>49</v>
      </c>
      <c r="C13" s="43" t="s">
        <v>113</v>
      </c>
      <c r="D13" s="84">
        <f>D14+D18</f>
        <v>1684339.1600000001</v>
      </c>
      <c r="E13" s="84">
        <f>E14+E18</f>
        <v>-313085.4000000004</v>
      </c>
      <c r="F13" s="50">
        <f>D13-E13</f>
        <v>1997424.5600000005</v>
      </c>
    </row>
    <row r="14" spans="1:6" ht="25.5" customHeight="1">
      <c r="A14" s="82" t="s">
        <v>131</v>
      </c>
      <c r="B14" s="41" t="s">
        <v>50</v>
      </c>
      <c r="C14" s="43" t="s">
        <v>112</v>
      </c>
      <c r="D14" s="84">
        <f aca="true" t="shared" si="0" ref="D14:E16">D15</f>
        <v>-11786700</v>
      </c>
      <c r="E14" s="84">
        <f t="shared" si="0"/>
        <v>-12835565.9</v>
      </c>
      <c r="F14" s="50" t="s">
        <v>138</v>
      </c>
    </row>
    <row r="15" spans="1:6" ht="28.5" customHeight="1">
      <c r="A15" s="82" t="s">
        <v>132</v>
      </c>
      <c r="B15" s="41" t="s">
        <v>50</v>
      </c>
      <c r="C15" s="43" t="s">
        <v>111</v>
      </c>
      <c r="D15" s="84">
        <f t="shared" si="0"/>
        <v>-11786700</v>
      </c>
      <c r="E15" s="84">
        <f t="shared" si="0"/>
        <v>-12835565.9</v>
      </c>
      <c r="F15" s="50" t="s">
        <v>138</v>
      </c>
    </row>
    <row r="16" spans="1:6" ht="24">
      <c r="A16" s="82" t="s">
        <v>74</v>
      </c>
      <c r="B16" s="41" t="s">
        <v>50</v>
      </c>
      <c r="C16" s="43" t="s">
        <v>110</v>
      </c>
      <c r="D16" s="84">
        <f t="shared" si="0"/>
        <v>-11786700</v>
      </c>
      <c r="E16" s="84">
        <f>E17</f>
        <v>-12835565.9</v>
      </c>
      <c r="F16" s="50" t="s">
        <v>138</v>
      </c>
    </row>
    <row r="17" spans="1:6" ht="24">
      <c r="A17" s="82" t="s">
        <v>162</v>
      </c>
      <c r="B17" s="41" t="s">
        <v>50</v>
      </c>
      <c r="C17" s="43" t="s">
        <v>109</v>
      </c>
      <c r="D17" s="84">
        <v>-11786700</v>
      </c>
      <c r="E17" s="84">
        <v>-12835565.9</v>
      </c>
      <c r="F17" s="50" t="s">
        <v>138</v>
      </c>
    </row>
    <row r="18" spans="1:6" ht="28.5" customHeight="1">
      <c r="A18" s="82" t="s">
        <v>129</v>
      </c>
      <c r="B18" s="41" t="s">
        <v>51</v>
      </c>
      <c r="C18" s="43" t="s">
        <v>108</v>
      </c>
      <c r="D18" s="84">
        <f aca="true" t="shared" si="1" ref="D18:E20">D19</f>
        <v>13471039.16</v>
      </c>
      <c r="E18" s="84">
        <f t="shared" si="1"/>
        <v>12522480.5</v>
      </c>
      <c r="F18" s="51" t="s">
        <v>138</v>
      </c>
    </row>
    <row r="19" spans="1:6" ht="31.5" customHeight="1">
      <c r="A19" s="82" t="s">
        <v>44</v>
      </c>
      <c r="B19" s="41" t="s">
        <v>51</v>
      </c>
      <c r="C19" s="43" t="s">
        <v>107</v>
      </c>
      <c r="D19" s="84">
        <f t="shared" si="1"/>
        <v>13471039.16</v>
      </c>
      <c r="E19" s="84">
        <f t="shared" si="1"/>
        <v>12522480.5</v>
      </c>
      <c r="F19" s="52" t="s">
        <v>138</v>
      </c>
    </row>
    <row r="20" spans="1:6" ht="31.5" customHeight="1">
      <c r="A20" s="82" t="s">
        <v>75</v>
      </c>
      <c r="B20" s="41" t="s">
        <v>51</v>
      </c>
      <c r="C20" s="43" t="s">
        <v>106</v>
      </c>
      <c r="D20" s="84">
        <f t="shared" si="1"/>
        <v>13471039.16</v>
      </c>
      <c r="E20" s="84">
        <f t="shared" si="1"/>
        <v>12522480.5</v>
      </c>
      <c r="F20" s="52" t="s">
        <v>138</v>
      </c>
    </row>
    <row r="21" spans="1:6" ht="33" customHeight="1" thickBot="1">
      <c r="A21" s="82" t="s">
        <v>161</v>
      </c>
      <c r="B21" s="47" t="s">
        <v>51</v>
      </c>
      <c r="C21" s="48" t="s">
        <v>105</v>
      </c>
      <c r="D21" s="89">
        <f>Лист2!D7</f>
        <v>13471039.16</v>
      </c>
      <c r="E21" s="89">
        <v>12522480.5</v>
      </c>
      <c r="F21" s="53" t="s">
        <v>138</v>
      </c>
    </row>
    <row r="23" spans="1:6" ht="49.5" customHeight="1">
      <c r="A23" s="44" t="s">
        <v>52</v>
      </c>
      <c r="B23" s="153" t="s">
        <v>24</v>
      </c>
      <c r="C23" s="153"/>
      <c r="D23" s="154" t="s">
        <v>348</v>
      </c>
      <c r="E23" s="154"/>
      <c r="F23" s="154"/>
    </row>
    <row r="24" spans="2:6" ht="16.5" customHeight="1">
      <c r="B24" s="155" t="s">
        <v>25</v>
      </c>
      <c r="C24" s="155"/>
      <c r="D24" s="155" t="s">
        <v>26</v>
      </c>
      <c r="E24" s="155"/>
      <c r="F24" s="155"/>
    </row>
    <row r="25" ht="12.75">
      <c r="A25" s="156" t="s">
        <v>102</v>
      </c>
    </row>
    <row r="26" spans="1:6" ht="33" customHeight="1">
      <c r="A26" s="156"/>
      <c r="B26" s="154" t="s">
        <v>76</v>
      </c>
      <c r="C26" s="154"/>
      <c r="D26" s="154" t="s">
        <v>257</v>
      </c>
      <c r="E26" s="154"/>
      <c r="F26" s="154"/>
    </row>
    <row r="27" spans="2:6" ht="12.75">
      <c r="B27" s="155" t="s">
        <v>25</v>
      </c>
      <c r="C27" s="155"/>
      <c r="D27" s="155" t="s">
        <v>26</v>
      </c>
      <c r="E27" s="155"/>
      <c r="F27" s="155"/>
    </row>
    <row r="29" spans="1:6" ht="34.5" customHeight="1">
      <c r="A29" s="45" t="s">
        <v>103</v>
      </c>
      <c r="B29" s="154" t="s">
        <v>76</v>
      </c>
      <c r="C29" s="154"/>
      <c r="D29" s="154" t="s">
        <v>104</v>
      </c>
      <c r="E29" s="154"/>
      <c r="F29" s="154"/>
    </row>
    <row r="30" spans="2:6" ht="12.75">
      <c r="B30" s="155" t="s">
        <v>25</v>
      </c>
      <c r="C30" s="155"/>
      <c r="D30" s="155" t="s">
        <v>26</v>
      </c>
      <c r="E30" s="155"/>
      <c r="F30" s="155"/>
    </row>
    <row r="31" spans="2:6" ht="12.75">
      <c r="B31" s="46"/>
      <c r="C31" s="46"/>
      <c r="D31" s="46"/>
      <c r="E31" s="46"/>
      <c r="F31" s="46"/>
    </row>
    <row r="32" spans="1:4" ht="26.25" customHeight="1">
      <c r="A32" s="157" t="s">
        <v>354</v>
      </c>
      <c r="B32" s="157"/>
      <c r="C32" s="157"/>
      <c r="D32" s="157"/>
    </row>
  </sheetData>
  <sheetProtection/>
  <mergeCells count="21">
    <mergeCell ref="B27:C27"/>
    <mergeCell ref="D27:F27"/>
    <mergeCell ref="A32:D32"/>
    <mergeCell ref="B29:C29"/>
    <mergeCell ref="D29:F29"/>
    <mergeCell ref="B30:C30"/>
    <mergeCell ref="D30:F30"/>
    <mergeCell ref="B23:C23"/>
    <mergeCell ref="D23:F23"/>
    <mergeCell ref="B24:C24"/>
    <mergeCell ref="D24:F24"/>
    <mergeCell ref="A25:A26"/>
    <mergeCell ref="B26:C26"/>
    <mergeCell ref="D26:F26"/>
    <mergeCell ref="A2:F2"/>
    <mergeCell ref="A3:A5"/>
    <mergeCell ref="B3:B5"/>
    <mergeCell ref="C3:C5"/>
    <mergeCell ref="D3:D5"/>
    <mergeCell ref="E3:E5"/>
    <mergeCell ref="F3:F5"/>
  </mergeCells>
  <printOptions/>
  <pageMargins left="0.7874015748031497" right="0.3937007874015748" top="0.5905511811023623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2019-01-22T14:02:16Z</cp:lastPrinted>
  <dcterms:created xsi:type="dcterms:W3CDTF">2010-07-27T06:07:55Z</dcterms:created>
  <dcterms:modified xsi:type="dcterms:W3CDTF">2019-02-08T06:43:21Z</dcterms:modified>
  <cp:category/>
  <cp:version/>
  <cp:contentType/>
  <cp:contentStatus/>
</cp:coreProperties>
</file>