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'Лист1'!$A$1:$F$110</definedName>
    <definedName name="_xlnm.Print_Area" localSheetId="1">'Лист2'!$A$1:$F$218</definedName>
  </definedNames>
  <calcPr fullCalcOnLoad="1"/>
</workbook>
</file>

<file path=xl/sharedStrings.xml><?xml version="1.0" encoding="utf-8"?>
<sst xmlns="http://schemas.openxmlformats.org/spreadsheetml/2006/main" count="958" uniqueCount="533">
  <si>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</si>
  <si>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</si>
  <si>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</si>
  <si>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</si>
  <si>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</si>
  <si>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</si>
  <si>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</si>
  <si>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</si>
  <si>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</si>
  <si>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</si>
  <si>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</si>
  <si>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</si>
  <si>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</si>
  <si>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</si>
  <si>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</si>
  <si>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</si>
  <si>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</si>
  <si>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</si>
  <si>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</si>
  <si>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</si>
  <si>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</si>
  <si>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</si>
  <si>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</si>
  <si>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</si>
  <si>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</si>
  <si>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</si>
  <si>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</si>
  <si>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</si>
  <si>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</si>
  <si>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</si>
  <si>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</si>
  <si>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</si>
  <si>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</si>
  <si>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</si>
  <si>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</si>
  <si>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</si>
  <si>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</si>
  <si>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</si>
  <si>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</si>
  <si>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</si>
  <si>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</si>
  <si>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</si>
  <si>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951 0503 0612609 244 300</t>
  </si>
  <si>
    <t>951 0503 0612609 244 340</t>
  </si>
  <si>
    <t>951 0503 0850000 000 000</t>
  </si>
  <si>
    <t>951 0503 0852614 000 000</t>
  </si>
  <si>
    <t>951 0503 0822614 244 000</t>
  </si>
  <si>
    <t>951 0503 00852614 244 200</t>
  </si>
  <si>
    <t>951 0503 00852614 244 220</t>
  </si>
  <si>
    <t>951 0503 00852614 244 226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</si>
  <si>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</si>
  <si>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</si>
  <si>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</si>
  <si>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</si>
  <si>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</si>
  <si>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</si>
  <si>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</si>
  <si>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</si>
  <si>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</si>
  <si>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</si>
  <si>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</si>
  <si>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</si>
  <si>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</si>
  <si>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</si>
  <si>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</si>
  <si>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</si>
  <si>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</si>
  <si>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</si>
  <si>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</si>
  <si>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</si>
  <si>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</si>
  <si>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</si>
  <si>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</si>
  <si>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</si>
  <si>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</si>
  <si>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</si>
  <si>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</si>
  <si>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</si>
  <si>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</si>
  <si>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</si>
  <si>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</si>
  <si>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</si>
  <si>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</si>
  <si>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</si>
  <si>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</si>
  <si>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</si>
  <si>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</si>
  <si>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</si>
  <si>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</si>
  <si>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</si>
  <si>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</si>
  <si>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</si>
  <si>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</si>
  <si>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</si>
  <si>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</si>
  <si>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</si>
  <si>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</si>
  <si>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</si>
  <si>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</si>
  <si>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</si>
  <si>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</si>
  <si>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</si>
  <si>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</si>
  <si>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</si>
  <si>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</si>
  <si>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</si>
  <si>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</si>
  <si>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</si>
  <si>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</si>
  <si>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</si>
  <si>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</si>
  <si>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</si>
  <si>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</si>
  <si>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</si>
  <si>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</si>
  <si>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</si>
  <si>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</si>
  <si>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</si>
  <si>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</si>
  <si>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</si>
  <si>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</si>
  <si>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</si>
  <si>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</si>
  <si>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</si>
  <si>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</si>
  <si>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</si>
  <si>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</si>
  <si>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</si>
  <si>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</si>
  <si>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</si>
  <si>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</si>
  <si>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</si>
  <si>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</si>
  <si>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</si>
  <si>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</si>
  <si>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</si>
  <si>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</si>
  <si>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</si>
  <si>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</si>
  <si>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</si>
  <si>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</si>
  <si>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</si>
  <si>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</si>
  <si>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</si>
  <si>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</si>
  <si>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</si>
  <si>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</si>
  <si>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</si>
  <si>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</si>
  <si>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</si>
  <si>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</si>
  <si>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</si>
  <si>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</si>
  <si>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</si>
  <si>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</si>
  <si>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</si>
  <si>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</si>
  <si>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</si>
  <si>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</si>
  <si>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</si>
  <si>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</si>
  <si>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</si>
  <si>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</si>
  <si>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</si>
  <si>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</si>
  <si>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</si>
  <si>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</si>
  <si>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</si>
  <si>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</si>
  <si>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</si>
  <si>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</si>
  <si>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</si>
  <si>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</si>
  <si>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</si>
  <si>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</si>
  <si>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</si>
  <si>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</si>
  <si>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</si>
  <si>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</si>
  <si>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</si>
  <si>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</si>
  <si>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</si>
  <si>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</si>
  <si>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</si>
  <si>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</si>
  <si>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</si>
  <si>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</si>
  <si>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</si>
  <si>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</si>
  <si>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</si>
  <si>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</si>
  <si>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</si>
  <si>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</si>
  <si>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</si>
  <si>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</si>
  <si>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</si>
  <si>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</si>
  <si>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</si>
  <si>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</si>
  <si>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</si>
  <si>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</si>
  <si>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</si>
  <si>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</si>
  <si>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</si>
  <si>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</si>
  <si>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</si>
  <si>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</si>
  <si>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</si>
  <si>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</si>
  <si>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</si>
  <si>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</si>
  <si>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</si>
  <si>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</si>
  <si>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</si>
  <si>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</si>
  <si>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</si>
  <si>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</si>
  <si>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</si>
  <si>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</si>
  <si>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</si>
  <si>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</si>
  <si>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</si>
  <si>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</si>
  <si>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</si>
  <si>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</si>
  <si>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</si>
  <si>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</si>
  <si>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</si>
  <si>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</si>
  <si>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</si>
  <si>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</si>
  <si>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</si>
  <si>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</si>
  <si>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</si>
  <si>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</si>
  <si>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</si>
  <si>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</si>
  <si>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</si>
  <si>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</si>
  <si>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</si>
  <si>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</si>
  <si>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</si>
  <si>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</si>
  <si>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</si>
  <si>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</si>
  <si>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</si>
  <si>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</si>
  <si>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</si>
  <si>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</si>
  <si>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</si>
  <si>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</si>
  <si>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</si>
  <si>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</si>
  <si>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</si>
  <si>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</si>
  <si>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</si>
  <si>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</si>
  <si>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</si>
  <si>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</si>
  <si>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</si>
  <si>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</si>
  <si>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</si>
  <si>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</si>
  <si>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</si>
  <si>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</si>
  <si>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</si>
  <si>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</si>
  <si>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</si>
  <si>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</si>
  <si>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</si>
  <si>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</si>
  <si>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</si>
  <si>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</si>
  <si>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</si>
  <si>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</si>
  <si>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</si>
  <si>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</si>
  <si>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</si>
  <si>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</si>
  <si>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</si>
  <si>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</si>
  <si>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</si>
  <si>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</si>
  <si>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</si>
  <si>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</si>
  <si>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</si>
  <si>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</si>
  <si>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</si>
  <si>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</si>
  <si>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</si>
  <si>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</si>
  <si>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</si>
  <si>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</si>
  <si>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</si>
  <si>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</si>
  <si>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</si>
  <si>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</si>
  <si>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</si>
  <si>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</si>
  <si>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</si>
  <si>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</si>
  <si>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</si>
  <si>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</si>
  <si>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</si>
  <si>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</si>
  <si>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</si>
  <si>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</si>
  <si>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</si>
  <si>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</si>
  <si>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</si>
  <si>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</si>
  <si>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</si>
  <si>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</si>
  <si>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</si>
  <si>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</si>
  <si>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</si>
  <si>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</si>
  <si>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</si>
  <si>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</si>
  <si>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</si>
  <si>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</si>
  <si>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</si>
  <si>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</si>
  <si>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</si>
  <si>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</si>
  <si>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</si>
  <si>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</si>
  <si>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</si>
  <si>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</si>
  <si>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</si>
  <si>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</si>
  <si>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</si>
  <si>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</si>
  <si>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</si>
  <si>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</si>
  <si>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</si>
  <si>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</si>
  <si>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</si>
  <si>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</si>
  <si>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</si>
  <si>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</si>
  <si>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</si>
  <si>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</si>
  <si>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</si>
  <si>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</si>
  <si>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</si>
  <si>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</si>
  <si>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</si>
  <si>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</si>
  <si>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</si>
  <si>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</si>
  <si>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</si>
  <si>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</si>
  <si>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</si>
  <si>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</si>
  <si>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</si>
  <si>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</si>
  <si>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</si>
  <si>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</si>
  <si>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</si>
  <si>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</si>
  <si>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</si>
  <si>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</si>
  <si>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</si>
  <si>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</si>
  <si>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</si>
  <si>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</si>
  <si>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</si>
  <si>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</si>
  <si>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</si>
  <si>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</si>
  <si>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</si>
  <si>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</si>
  <si>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</si>
  <si>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</si>
  <si>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</si>
  <si>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</si>
  <si>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</si>
  <si>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</si>
  <si>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</si>
  <si>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</si>
  <si>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</si>
  <si>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</si>
  <si>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</si>
  <si>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</si>
  <si>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</si>
  <si>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</si>
  <si>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</si>
  <si>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</si>
  <si>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</si>
  <si>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</si>
  <si>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</si>
  <si>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</si>
  <si>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</si>
  <si>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</si>
  <si>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</si>
  <si>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</si>
  <si>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</si>
  <si>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</si>
  <si>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</si>
  <si>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</si>
  <si>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</si>
  <si>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</si>
  <si>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</si>
  <si>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</si>
  <si>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</si>
  <si>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</si>
  <si>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</si>
  <si>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</si>
  <si>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</si>
  <si>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</si>
  <si>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</si>
  <si>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</si>
  <si>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</si>
  <si>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</si>
  <si>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</si>
  <si>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</si>
  <si>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</si>
  <si>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</si>
  <si>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</si>
  <si>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</si>
  <si>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</si>
  <si>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</si>
  <si>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</si>
  <si>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</si>
  <si>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</si>
  <si>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</si>
  <si>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</si>
  <si>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</si>
  <si>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</si>
  <si>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</si>
  <si>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</si>
  <si>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</si>
  <si>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</si>
  <si>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</si>
  <si>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</si>
  <si>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</si>
  <si>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</si>
  <si>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</si>
  <si>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</si>
  <si>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</si>
  <si>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</si>
  <si>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</si>
  <si>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</si>
  <si>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</si>
  <si>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</si>
  <si>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</si>
  <si>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</si>
  <si>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</si>
  <si>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</si>
  <si>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</si>
  <si>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</si>
  <si>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</si>
  <si>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</si>
  <si>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</si>
  <si>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Поступление нефинансовых активов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</si>
  <si>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</si>
  <si>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</si>
  <si>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</si>
  <si>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</si>
  <si>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</si>
  <si>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</si>
  <si>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</si>
  <si>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</si>
  <si>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</si>
  <si>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</si>
  <si>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</si>
  <si>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</si>
  <si>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</si>
  <si>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</si>
  <si>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</si>
  <si>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</si>
  <si>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</si>
  <si>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</si>
  <si>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</si>
  <si>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</si>
  <si>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</si>
  <si>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</si>
  <si>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</si>
  <si>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</si>
  <si>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</si>
  <si>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</si>
  <si>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</si>
  <si>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</si>
  <si>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</si>
  <si>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</si>
  <si>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</si>
  <si>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</si>
  <si>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</si>
  <si>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</si>
  <si>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</si>
  <si>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</si>
  <si>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</si>
  <si>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</si>
  <si>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</si>
  <si>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</si>
  <si>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</si>
  <si>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</si>
  <si>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</si>
  <si>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</si>
  <si>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</si>
  <si>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</si>
  <si>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</si>
  <si>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</si>
  <si>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</si>
  <si>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</si>
  <si>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</si>
  <si>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</si>
  <si>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</si>
  <si>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</si>
  <si>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</si>
  <si>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</si>
  <si>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</si>
  <si>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</si>
  <si>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</si>
  <si>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</si>
  <si>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</si>
  <si>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</si>
  <si>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</si>
  <si>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</si>
  <si>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</si>
  <si>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</si>
  <si>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</si>
  <si>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</si>
  <si>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</si>
  <si>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</si>
  <si>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</si>
  <si>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</si>
  <si>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</si>
  <si>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</si>
  <si>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"03" апреля 2014г.</t>
  </si>
  <si>
    <t>на 1  апреля 2014 г.</t>
  </si>
  <si>
    <t>01.04.2014г.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</si>
</sst>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,000&quot;р.&quot;;\-#\ ##,000&quot;р.&quot;"/>
    <numFmt numFmtId="177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horizontal="justify" vertical="top" wrapTex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3" xfId="0" applyNumberFormat="1" applyFont="1" applyFill="1" applyBorder="1" applyAlignment="1">
      <alignment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49" fontId="23" fillId="24" borderId="36" xfId="0" applyNumberFormat="1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77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25" borderId="40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77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30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2" xfId="0" applyFont="1" applyFill="1" applyBorder="1" applyAlignment="1">
      <alignment horizontal="center" vertical="top" wrapText="1"/>
    </xf>
    <xf numFmtId="0" fontId="22" fillId="24" borderId="4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E112" sqref="E112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6" t="s">
        <v>333</v>
      </c>
      <c r="F1" s="107"/>
      <c r="G1" s="21"/>
      <c r="H1" s="21"/>
    </row>
    <row r="2" spans="1:8" ht="15.75" thickBot="1">
      <c r="A2" s="108" t="s">
        <v>260</v>
      </c>
      <c r="B2" s="108"/>
      <c r="C2" s="108"/>
      <c r="D2" s="20"/>
      <c r="E2" s="20"/>
      <c r="F2" s="22" t="s">
        <v>261</v>
      </c>
      <c r="G2" s="21"/>
      <c r="H2" s="21"/>
    </row>
    <row r="3" spans="1:8" ht="15">
      <c r="A3" s="109"/>
      <c r="B3" s="109"/>
      <c r="C3" s="109"/>
      <c r="D3" s="109"/>
      <c r="E3" s="23" t="s">
        <v>262</v>
      </c>
      <c r="F3" s="72" t="s">
        <v>263</v>
      </c>
      <c r="G3" s="21"/>
      <c r="H3" s="21"/>
    </row>
    <row r="4" spans="1:8" ht="15">
      <c r="A4" s="104" t="s">
        <v>531</v>
      </c>
      <c r="B4" s="104"/>
      <c r="C4" s="104"/>
      <c r="D4" s="24"/>
      <c r="E4" s="23" t="s">
        <v>266</v>
      </c>
      <c r="F4" s="73" t="s">
        <v>532</v>
      </c>
      <c r="G4" s="21"/>
      <c r="H4" s="21"/>
    </row>
    <row r="5" spans="1:8" ht="15">
      <c r="A5" s="105"/>
      <c r="B5" s="105"/>
      <c r="C5" s="105"/>
      <c r="D5" s="24"/>
      <c r="E5" s="23"/>
      <c r="F5" s="74"/>
      <c r="G5" s="21"/>
      <c r="H5" s="21"/>
    </row>
    <row r="6" spans="1:8" ht="15">
      <c r="A6" s="111" t="s">
        <v>304</v>
      </c>
      <c r="B6" s="111"/>
      <c r="C6" s="111"/>
      <c r="D6" s="111"/>
      <c r="E6" s="23" t="s">
        <v>126</v>
      </c>
      <c r="F6" s="74" t="s">
        <v>302</v>
      </c>
      <c r="G6" s="21"/>
      <c r="H6" s="21"/>
    </row>
    <row r="7" spans="1:8" ht="22.5" customHeight="1">
      <c r="A7" s="112" t="s">
        <v>303</v>
      </c>
      <c r="B7" s="112"/>
      <c r="C7" s="112"/>
      <c r="D7" s="24"/>
      <c r="E7" s="23" t="s">
        <v>127</v>
      </c>
      <c r="F7" s="73">
        <v>951</v>
      </c>
      <c r="G7" s="21"/>
      <c r="H7" s="21"/>
    </row>
    <row r="8" spans="1:8" ht="15">
      <c r="A8" s="113"/>
      <c r="B8" s="113"/>
      <c r="C8" s="113"/>
      <c r="D8" s="24"/>
      <c r="E8" s="23" t="s">
        <v>297</v>
      </c>
      <c r="F8" s="73">
        <v>60619405</v>
      </c>
      <c r="G8" s="21"/>
      <c r="H8" s="21"/>
    </row>
    <row r="9" spans="1:8" ht="15">
      <c r="A9" s="105" t="s">
        <v>128</v>
      </c>
      <c r="B9" s="105"/>
      <c r="C9" s="105"/>
      <c r="D9" s="24"/>
      <c r="E9" s="23"/>
      <c r="F9" s="73"/>
      <c r="G9" s="21"/>
      <c r="H9" s="21"/>
    </row>
    <row r="10" spans="1:8" ht="15.75" thickBot="1">
      <c r="A10" s="105" t="s">
        <v>129</v>
      </c>
      <c r="B10" s="105"/>
      <c r="C10" s="105"/>
      <c r="D10" s="24"/>
      <c r="E10" s="23" t="s">
        <v>130</v>
      </c>
      <c r="F10" s="75" t="s">
        <v>131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10" t="s">
        <v>132</v>
      </c>
      <c r="B12" s="110"/>
      <c r="C12" s="110"/>
      <c r="D12" s="26"/>
      <c r="E12" s="26"/>
      <c r="F12" s="21"/>
      <c r="G12" s="21"/>
      <c r="H12" s="21"/>
    </row>
    <row r="13" spans="1:8" ht="33.75">
      <c r="A13" s="27" t="s">
        <v>267</v>
      </c>
      <c r="B13" s="28" t="s">
        <v>268</v>
      </c>
      <c r="C13" s="28" t="s">
        <v>264</v>
      </c>
      <c r="D13" s="28" t="s">
        <v>296</v>
      </c>
      <c r="E13" s="29" t="s">
        <v>117</v>
      </c>
      <c r="F13" s="17" t="s">
        <v>118</v>
      </c>
      <c r="G13" s="21"/>
      <c r="H13" s="21"/>
    </row>
    <row r="14" spans="1:8" ht="15.75" thickBot="1">
      <c r="A14" s="27" t="s">
        <v>269</v>
      </c>
      <c r="B14" s="56" t="s">
        <v>270</v>
      </c>
      <c r="C14" s="30" t="s">
        <v>271</v>
      </c>
      <c r="D14" s="30" t="s">
        <v>272</v>
      </c>
      <c r="E14" s="30" t="s">
        <v>293</v>
      </c>
      <c r="F14" s="4">
        <v>6</v>
      </c>
      <c r="G14" s="21"/>
      <c r="H14" s="21"/>
    </row>
    <row r="15" spans="1:8" ht="12.75">
      <c r="A15" s="5" t="s">
        <v>265</v>
      </c>
      <c r="B15" s="69" t="s">
        <v>163</v>
      </c>
      <c r="C15" s="55" t="s">
        <v>294</v>
      </c>
      <c r="D15" s="77">
        <f>D17+D96</f>
        <v>18331300</v>
      </c>
      <c r="E15" s="77">
        <f>E17+E96</f>
        <v>12851062.03</v>
      </c>
      <c r="F15" s="83">
        <f>F17+F96</f>
        <v>5480237.970000001</v>
      </c>
      <c r="G15" s="31"/>
      <c r="H15" s="31"/>
    </row>
    <row r="16" spans="1:8" ht="12.75">
      <c r="A16" s="6" t="s">
        <v>295</v>
      </c>
      <c r="B16" s="11"/>
      <c r="C16" s="8"/>
      <c r="D16" s="9"/>
      <c r="E16" s="9"/>
      <c r="F16" s="84"/>
      <c r="G16" s="31"/>
      <c r="H16" s="31"/>
    </row>
    <row r="17" spans="1:9" ht="12.75">
      <c r="A17" s="6" t="s">
        <v>164</v>
      </c>
      <c r="B17" s="7" t="s">
        <v>163</v>
      </c>
      <c r="C17" s="8" t="s">
        <v>165</v>
      </c>
      <c r="D17" s="92">
        <f>D18+D75+D79+D85+D89+D93+D33+D59</f>
        <v>5204700</v>
      </c>
      <c r="E17" s="92">
        <f>E18+E75+E79+E85+E89+E93+E33+E59</f>
        <v>1096977.03</v>
      </c>
      <c r="F17" s="92">
        <f>F18+F75+F79+F85+F89+F93+F33+F59</f>
        <v>4107722.97</v>
      </c>
      <c r="G17" s="50"/>
      <c r="H17" s="32"/>
      <c r="I17" s="10"/>
    </row>
    <row r="18" spans="1:9" ht="12.75">
      <c r="A18" s="6" t="s">
        <v>166</v>
      </c>
      <c r="B18" s="7" t="s">
        <v>163</v>
      </c>
      <c r="C18" s="8" t="s">
        <v>167</v>
      </c>
      <c r="D18" s="92">
        <f>D19</f>
        <v>542200</v>
      </c>
      <c r="E18" s="92">
        <f>E19</f>
        <v>69484.76999999999</v>
      </c>
      <c r="F18" s="84">
        <f>D18-E18</f>
        <v>472715.23</v>
      </c>
      <c r="G18" s="50"/>
      <c r="H18" s="32"/>
      <c r="I18" s="10"/>
    </row>
    <row r="19" spans="1:8" ht="12.75">
      <c r="A19" s="5" t="s">
        <v>234</v>
      </c>
      <c r="B19" s="7" t="s">
        <v>163</v>
      </c>
      <c r="C19" s="8" t="s">
        <v>235</v>
      </c>
      <c r="D19" s="93">
        <f>D20+D25+D29</f>
        <v>542200</v>
      </c>
      <c r="E19" s="93">
        <f>E20+E25+E29</f>
        <v>69484.76999999999</v>
      </c>
      <c r="F19" s="84">
        <f>D19-E19</f>
        <v>472715.23</v>
      </c>
      <c r="G19" s="32"/>
      <c r="H19" s="32"/>
    </row>
    <row r="20" spans="1:8" ht="60">
      <c r="A20" s="66" t="s">
        <v>244</v>
      </c>
      <c r="B20" s="7" t="s">
        <v>163</v>
      </c>
      <c r="C20" s="8" t="s">
        <v>187</v>
      </c>
      <c r="D20" s="93">
        <v>531700</v>
      </c>
      <c r="E20" s="92">
        <f>SUM(E21:E24)</f>
        <v>68288.84999999999</v>
      </c>
      <c r="F20" s="94">
        <f>D20-E20</f>
        <v>463411.15</v>
      </c>
      <c r="G20" s="32"/>
      <c r="H20" s="32"/>
    </row>
    <row r="21" spans="1:8" ht="60">
      <c r="A21" s="66" t="s">
        <v>244</v>
      </c>
      <c r="B21" s="7" t="s">
        <v>163</v>
      </c>
      <c r="C21" s="8" t="s">
        <v>188</v>
      </c>
      <c r="D21" s="93">
        <v>0</v>
      </c>
      <c r="E21" s="93">
        <v>68287.45</v>
      </c>
      <c r="F21" s="94">
        <v>0</v>
      </c>
      <c r="G21" s="50"/>
      <c r="H21" s="32"/>
    </row>
    <row r="22" spans="1:8" ht="60">
      <c r="A22" s="66" t="s">
        <v>244</v>
      </c>
      <c r="B22" s="7" t="s">
        <v>163</v>
      </c>
      <c r="C22" s="8" t="s">
        <v>249</v>
      </c>
      <c r="D22" s="93">
        <v>0</v>
      </c>
      <c r="E22" s="93">
        <v>1.4</v>
      </c>
      <c r="F22" s="94">
        <v>0</v>
      </c>
      <c r="G22" s="50"/>
      <c r="H22" s="32"/>
    </row>
    <row r="23" spans="1:8" ht="60">
      <c r="A23" s="66" t="s">
        <v>244</v>
      </c>
      <c r="B23" s="7" t="s">
        <v>163</v>
      </c>
      <c r="C23" s="8" t="s">
        <v>250</v>
      </c>
      <c r="D23" s="93">
        <v>0</v>
      </c>
      <c r="E23" s="93">
        <v>0</v>
      </c>
      <c r="F23" s="95">
        <v>0</v>
      </c>
      <c r="G23" s="32"/>
      <c r="H23" s="32"/>
    </row>
    <row r="24" spans="1:8" ht="60">
      <c r="A24" s="66" t="s">
        <v>244</v>
      </c>
      <c r="B24" s="7" t="s">
        <v>163</v>
      </c>
      <c r="C24" s="8" t="s">
        <v>245</v>
      </c>
      <c r="D24" s="93">
        <v>0</v>
      </c>
      <c r="E24" s="93">
        <v>0</v>
      </c>
      <c r="F24" s="94">
        <v>0</v>
      </c>
      <c r="G24" s="32"/>
      <c r="H24" s="32"/>
    </row>
    <row r="25" spans="1:8" ht="96">
      <c r="A25" s="66" t="s">
        <v>246</v>
      </c>
      <c r="B25" s="7" t="s">
        <v>163</v>
      </c>
      <c r="C25" s="8" t="s">
        <v>169</v>
      </c>
      <c r="D25" s="92">
        <v>500</v>
      </c>
      <c r="E25" s="92">
        <f>SUM(E26:E28)</f>
        <v>0</v>
      </c>
      <c r="F25" s="94">
        <f>D25-E25</f>
        <v>500</v>
      </c>
      <c r="G25" s="32"/>
      <c r="H25" s="32"/>
    </row>
    <row r="26" spans="1:8" ht="96">
      <c r="A26" s="66" t="s">
        <v>246</v>
      </c>
      <c r="B26" s="7" t="s">
        <v>163</v>
      </c>
      <c r="C26" s="8" t="s">
        <v>247</v>
      </c>
      <c r="D26" s="92">
        <v>0</v>
      </c>
      <c r="E26" s="93">
        <v>0</v>
      </c>
      <c r="F26" s="94">
        <v>0</v>
      </c>
      <c r="G26" s="50"/>
      <c r="H26" s="32"/>
    </row>
    <row r="27" spans="1:8" ht="96">
      <c r="A27" s="66" t="s">
        <v>246</v>
      </c>
      <c r="B27" s="7" t="s">
        <v>163</v>
      </c>
      <c r="C27" s="8" t="s">
        <v>433</v>
      </c>
      <c r="D27" s="93">
        <v>0</v>
      </c>
      <c r="E27" s="93">
        <v>0</v>
      </c>
      <c r="F27" s="94">
        <v>0</v>
      </c>
      <c r="G27" s="50"/>
      <c r="H27" s="32"/>
    </row>
    <row r="28" spans="1:8" ht="96">
      <c r="A28" s="66" t="s">
        <v>246</v>
      </c>
      <c r="B28" s="7" t="s">
        <v>163</v>
      </c>
      <c r="C28" s="8" t="s">
        <v>94</v>
      </c>
      <c r="D28" s="93">
        <v>0</v>
      </c>
      <c r="E28" s="92">
        <v>0</v>
      </c>
      <c r="F28" s="94">
        <v>0</v>
      </c>
      <c r="G28" s="50"/>
      <c r="H28" s="32"/>
    </row>
    <row r="29" spans="1:8" ht="36">
      <c r="A29" s="66" t="s">
        <v>524</v>
      </c>
      <c r="B29" s="7" t="s">
        <v>163</v>
      </c>
      <c r="C29" s="8" t="s">
        <v>430</v>
      </c>
      <c r="D29" s="93">
        <v>10000</v>
      </c>
      <c r="E29" s="92">
        <f>SUM(E30:E32)</f>
        <v>1195.92</v>
      </c>
      <c r="F29" s="94">
        <f>D29-E29</f>
        <v>8804.08</v>
      </c>
      <c r="G29" s="50"/>
      <c r="H29" s="32"/>
    </row>
    <row r="30" spans="1:8" ht="36">
      <c r="A30" s="66" t="s">
        <v>524</v>
      </c>
      <c r="B30" s="7" t="s">
        <v>163</v>
      </c>
      <c r="C30" s="8" t="s">
        <v>429</v>
      </c>
      <c r="D30" s="93">
        <v>0</v>
      </c>
      <c r="E30" s="92">
        <v>1179.54</v>
      </c>
      <c r="F30" s="94">
        <v>0</v>
      </c>
      <c r="G30" s="50"/>
      <c r="H30" s="32"/>
    </row>
    <row r="31" spans="1:8" ht="36">
      <c r="A31" s="66" t="s">
        <v>524</v>
      </c>
      <c r="B31" s="7" t="s">
        <v>163</v>
      </c>
      <c r="C31" s="8" t="s">
        <v>428</v>
      </c>
      <c r="D31" s="93">
        <v>0</v>
      </c>
      <c r="E31" s="92">
        <v>0</v>
      </c>
      <c r="F31" s="94">
        <v>0</v>
      </c>
      <c r="G31" s="50"/>
      <c r="H31" s="32"/>
    </row>
    <row r="32" spans="1:8" ht="36">
      <c r="A32" s="66" t="s">
        <v>524</v>
      </c>
      <c r="B32" s="7" t="s">
        <v>163</v>
      </c>
      <c r="C32" s="8" t="s">
        <v>427</v>
      </c>
      <c r="D32" s="93">
        <v>0</v>
      </c>
      <c r="E32" s="92">
        <v>16.38</v>
      </c>
      <c r="F32" s="94">
        <v>0</v>
      </c>
      <c r="G32" s="50"/>
      <c r="H32" s="32"/>
    </row>
    <row r="33" spans="1:8" ht="12.75">
      <c r="A33" s="5" t="s">
        <v>97</v>
      </c>
      <c r="B33" s="7" t="s">
        <v>163</v>
      </c>
      <c r="C33" s="8" t="s">
        <v>98</v>
      </c>
      <c r="D33" s="92">
        <f>D34+D49</f>
        <v>367700</v>
      </c>
      <c r="E33" s="92">
        <f>E34+E49</f>
        <v>425145.41000000003</v>
      </c>
      <c r="F33" s="95">
        <f aca="true" t="shared" si="0" ref="F33:F42">D33-E33</f>
        <v>-57445.41000000003</v>
      </c>
      <c r="G33" s="32"/>
      <c r="H33" s="32"/>
    </row>
    <row r="34" spans="1:8" ht="24">
      <c r="A34" s="5" t="s">
        <v>99</v>
      </c>
      <c r="B34" s="7" t="s">
        <v>163</v>
      </c>
      <c r="C34" s="8" t="s">
        <v>100</v>
      </c>
      <c r="D34" s="92">
        <f>D35+D41+D46</f>
        <v>184200</v>
      </c>
      <c r="E34" s="92">
        <f>E35+E41+E46</f>
        <v>201877.21000000002</v>
      </c>
      <c r="F34" s="95">
        <f t="shared" si="0"/>
        <v>-17677.21000000002</v>
      </c>
      <c r="G34" s="32"/>
      <c r="H34" s="32"/>
    </row>
    <row r="35" spans="1:8" ht="27" customHeight="1">
      <c r="A35" s="5" t="s">
        <v>275</v>
      </c>
      <c r="B35" s="7" t="s">
        <v>163</v>
      </c>
      <c r="C35" s="8" t="s">
        <v>237</v>
      </c>
      <c r="D35" s="93">
        <f>D36</f>
        <v>139600</v>
      </c>
      <c r="E35" s="93">
        <f>E36</f>
        <v>29030.86</v>
      </c>
      <c r="F35" s="94">
        <f t="shared" si="0"/>
        <v>110569.14</v>
      </c>
      <c r="G35" s="50"/>
      <c r="H35" s="32"/>
    </row>
    <row r="36" spans="1:8" ht="26.25" customHeight="1">
      <c r="A36" s="5" t="s">
        <v>275</v>
      </c>
      <c r="B36" s="7" t="s">
        <v>163</v>
      </c>
      <c r="C36" s="8" t="s">
        <v>238</v>
      </c>
      <c r="D36" s="93">
        <v>139600</v>
      </c>
      <c r="E36" s="93">
        <f>SUM(E37:E40)</f>
        <v>29030.86</v>
      </c>
      <c r="F36" s="94">
        <f t="shared" si="0"/>
        <v>110569.14</v>
      </c>
      <c r="G36" s="32"/>
      <c r="H36" s="32"/>
    </row>
    <row r="37" spans="1:8" ht="26.25" customHeight="1">
      <c r="A37" s="5" t="s">
        <v>275</v>
      </c>
      <c r="B37" s="7" t="s">
        <v>163</v>
      </c>
      <c r="C37" s="8" t="s">
        <v>426</v>
      </c>
      <c r="D37" s="93">
        <v>0</v>
      </c>
      <c r="E37" s="92">
        <v>29030.86</v>
      </c>
      <c r="F37" s="94">
        <v>0</v>
      </c>
      <c r="G37" s="32"/>
      <c r="H37" s="32"/>
    </row>
    <row r="38" spans="1:8" ht="26.25" customHeight="1">
      <c r="A38" s="5" t="s">
        <v>275</v>
      </c>
      <c r="B38" s="7" t="s">
        <v>163</v>
      </c>
      <c r="C38" s="8" t="s">
        <v>286</v>
      </c>
      <c r="D38" s="93">
        <v>0</v>
      </c>
      <c r="E38" s="92">
        <v>0</v>
      </c>
      <c r="F38" s="94">
        <v>0</v>
      </c>
      <c r="G38" s="32"/>
      <c r="H38" s="32"/>
    </row>
    <row r="39" spans="1:8" ht="26.25" customHeight="1">
      <c r="A39" s="5" t="s">
        <v>275</v>
      </c>
      <c r="B39" s="7" t="s">
        <v>163</v>
      </c>
      <c r="C39" s="8" t="s">
        <v>431</v>
      </c>
      <c r="D39" s="93">
        <v>0</v>
      </c>
      <c r="E39" s="92">
        <v>0</v>
      </c>
      <c r="F39" s="94">
        <v>0</v>
      </c>
      <c r="G39" s="32"/>
      <c r="H39" s="32"/>
    </row>
    <row r="40" spans="1:8" ht="28.5" customHeight="1">
      <c r="A40" s="5" t="s">
        <v>275</v>
      </c>
      <c r="B40" s="7" t="s">
        <v>163</v>
      </c>
      <c r="C40" s="8" t="s">
        <v>233</v>
      </c>
      <c r="D40" s="93">
        <v>0</v>
      </c>
      <c r="E40" s="92">
        <v>0</v>
      </c>
      <c r="F40" s="94">
        <v>0</v>
      </c>
      <c r="G40" s="32"/>
      <c r="H40" s="32"/>
    </row>
    <row r="41" spans="1:8" ht="36">
      <c r="A41" s="5" t="s">
        <v>276</v>
      </c>
      <c r="B41" s="7" t="s">
        <v>163</v>
      </c>
      <c r="C41" s="8" t="s">
        <v>102</v>
      </c>
      <c r="D41" s="93">
        <f>D42</f>
        <v>44600</v>
      </c>
      <c r="E41" s="92">
        <f>E42</f>
        <v>-112490.78</v>
      </c>
      <c r="F41" s="95">
        <f t="shared" si="0"/>
        <v>157090.78</v>
      </c>
      <c r="G41" s="50"/>
      <c r="H41" s="32"/>
    </row>
    <row r="42" spans="1:8" ht="36">
      <c r="A42" s="5" t="s">
        <v>276</v>
      </c>
      <c r="B42" s="7" t="s">
        <v>163</v>
      </c>
      <c r="C42" s="8" t="s">
        <v>103</v>
      </c>
      <c r="D42" s="92">
        <v>44600</v>
      </c>
      <c r="E42" s="93">
        <f>SUM(E43:E45)</f>
        <v>-112490.78</v>
      </c>
      <c r="F42" s="94">
        <f t="shared" si="0"/>
        <v>157090.78</v>
      </c>
      <c r="G42" s="50"/>
      <c r="H42" s="32"/>
    </row>
    <row r="43" spans="1:8" ht="36">
      <c r="A43" s="5" t="s">
        <v>276</v>
      </c>
      <c r="B43" s="7" t="s">
        <v>163</v>
      </c>
      <c r="C43" s="8" t="s">
        <v>104</v>
      </c>
      <c r="D43" s="93">
        <v>0</v>
      </c>
      <c r="E43" s="93">
        <v>-112490.78</v>
      </c>
      <c r="F43" s="94">
        <v>0</v>
      </c>
      <c r="G43" s="32"/>
      <c r="H43" s="32"/>
    </row>
    <row r="44" spans="1:8" ht="36">
      <c r="A44" s="5" t="s">
        <v>276</v>
      </c>
      <c r="B44" s="7" t="s">
        <v>163</v>
      </c>
      <c r="C44" s="8" t="s">
        <v>194</v>
      </c>
      <c r="D44" s="93">
        <v>0</v>
      </c>
      <c r="E44" s="92">
        <v>0</v>
      </c>
      <c r="F44" s="94">
        <v>0</v>
      </c>
      <c r="G44" s="32"/>
      <c r="H44" s="32"/>
    </row>
    <row r="45" spans="1:8" ht="36">
      <c r="A45" s="5" t="s">
        <v>276</v>
      </c>
      <c r="B45" s="7" t="s">
        <v>163</v>
      </c>
      <c r="C45" s="8" t="s">
        <v>242</v>
      </c>
      <c r="D45" s="93">
        <v>0</v>
      </c>
      <c r="E45" s="92">
        <v>0</v>
      </c>
      <c r="F45" s="94">
        <v>0</v>
      </c>
      <c r="G45" s="32"/>
      <c r="H45" s="32"/>
    </row>
    <row r="46" spans="1:8" ht="24">
      <c r="A46" s="66" t="s">
        <v>434</v>
      </c>
      <c r="B46" s="7" t="s">
        <v>163</v>
      </c>
      <c r="C46" s="8" t="s">
        <v>435</v>
      </c>
      <c r="D46" s="93">
        <f>D47</f>
        <v>0</v>
      </c>
      <c r="E46" s="92">
        <f>SUM(E47:E48)</f>
        <v>285337.13</v>
      </c>
      <c r="F46" s="94">
        <f>D46-E46</f>
        <v>-285337.13</v>
      </c>
      <c r="G46" s="32"/>
      <c r="H46" s="32"/>
    </row>
    <row r="47" spans="1:8" ht="24">
      <c r="A47" s="66" t="s">
        <v>434</v>
      </c>
      <c r="B47" s="7" t="s">
        <v>163</v>
      </c>
      <c r="C47" s="8" t="s">
        <v>436</v>
      </c>
      <c r="D47" s="93">
        <v>0</v>
      </c>
      <c r="E47" s="96">
        <v>285337.13</v>
      </c>
      <c r="F47" s="94">
        <v>0</v>
      </c>
      <c r="G47" s="50"/>
      <c r="H47" s="32"/>
    </row>
    <row r="48" spans="1:8" ht="24">
      <c r="A48" s="66" t="s">
        <v>434</v>
      </c>
      <c r="B48" s="7" t="s">
        <v>163</v>
      </c>
      <c r="C48" s="8" t="s">
        <v>440</v>
      </c>
      <c r="D48" s="93">
        <v>0</v>
      </c>
      <c r="E48" s="92">
        <v>0</v>
      </c>
      <c r="F48" s="94">
        <v>0</v>
      </c>
      <c r="G48" s="50"/>
      <c r="H48" s="32"/>
    </row>
    <row r="49" spans="1:8" ht="12.75">
      <c r="A49" s="5" t="s">
        <v>251</v>
      </c>
      <c r="B49" s="7" t="s">
        <v>163</v>
      </c>
      <c r="C49" s="8" t="s">
        <v>291</v>
      </c>
      <c r="D49" s="93">
        <f>D50+D55</f>
        <v>183500</v>
      </c>
      <c r="E49" s="93">
        <f>E50+E55</f>
        <v>223268.2</v>
      </c>
      <c r="F49" s="94">
        <f>D49-E49</f>
        <v>-39768.20000000001</v>
      </c>
      <c r="G49" s="50"/>
      <c r="H49" s="32"/>
    </row>
    <row r="50" spans="1:8" ht="12.75">
      <c r="A50" s="5" t="s">
        <v>251</v>
      </c>
      <c r="B50" s="7" t="s">
        <v>163</v>
      </c>
      <c r="C50" s="8" t="s">
        <v>292</v>
      </c>
      <c r="D50" s="93">
        <v>183500</v>
      </c>
      <c r="E50" s="93">
        <f>SUM(E51:E54)</f>
        <v>223426.75</v>
      </c>
      <c r="F50" s="94">
        <f>D50-E50</f>
        <v>-39926.75</v>
      </c>
      <c r="G50" s="50"/>
      <c r="H50" s="32"/>
    </row>
    <row r="51" spans="1:8" ht="12.75">
      <c r="A51" s="5" t="s">
        <v>251</v>
      </c>
      <c r="B51" s="7" t="s">
        <v>163</v>
      </c>
      <c r="C51" s="8" t="s">
        <v>226</v>
      </c>
      <c r="D51" s="93">
        <v>0</v>
      </c>
      <c r="E51" s="93">
        <v>223426.75</v>
      </c>
      <c r="F51" s="94">
        <v>0</v>
      </c>
      <c r="G51" s="50"/>
      <c r="H51" s="32"/>
    </row>
    <row r="52" spans="1:8" ht="12.75">
      <c r="A52" s="5" t="s">
        <v>251</v>
      </c>
      <c r="B52" s="7" t="s">
        <v>163</v>
      </c>
      <c r="C52" s="8" t="s">
        <v>195</v>
      </c>
      <c r="D52" s="93">
        <v>0</v>
      </c>
      <c r="E52" s="93">
        <v>0</v>
      </c>
      <c r="F52" s="94">
        <v>0</v>
      </c>
      <c r="G52" s="50"/>
      <c r="H52" s="32"/>
    </row>
    <row r="53" spans="1:8" ht="12.75">
      <c r="A53" s="5" t="s">
        <v>251</v>
      </c>
      <c r="B53" s="7" t="s">
        <v>163</v>
      </c>
      <c r="C53" s="8" t="s">
        <v>420</v>
      </c>
      <c r="D53" s="93">
        <v>0</v>
      </c>
      <c r="E53" s="93">
        <v>0</v>
      </c>
      <c r="F53" s="94">
        <v>0</v>
      </c>
      <c r="G53" s="50"/>
      <c r="H53" s="32"/>
    </row>
    <row r="54" spans="1:8" ht="12.75">
      <c r="A54" s="5" t="s">
        <v>251</v>
      </c>
      <c r="B54" s="7" t="s">
        <v>163</v>
      </c>
      <c r="C54" s="8" t="s">
        <v>421</v>
      </c>
      <c r="D54" s="93">
        <v>0</v>
      </c>
      <c r="E54" s="92">
        <v>0</v>
      </c>
      <c r="F54" s="94">
        <v>0</v>
      </c>
      <c r="G54" s="50"/>
      <c r="H54" s="32"/>
    </row>
    <row r="55" spans="1:8" ht="24">
      <c r="A55" s="5" t="s">
        <v>227</v>
      </c>
      <c r="B55" s="7" t="s">
        <v>163</v>
      </c>
      <c r="C55" s="8" t="s">
        <v>228</v>
      </c>
      <c r="D55" s="93">
        <v>0</v>
      </c>
      <c r="E55" s="93">
        <f>SUM(E56:E58)</f>
        <v>-158.55</v>
      </c>
      <c r="F55" s="94">
        <f>D55-E55</f>
        <v>158.55</v>
      </c>
      <c r="G55" s="50"/>
      <c r="H55" s="32"/>
    </row>
    <row r="56" spans="1:8" ht="24">
      <c r="A56" s="5" t="s">
        <v>227</v>
      </c>
      <c r="B56" s="7" t="s">
        <v>163</v>
      </c>
      <c r="C56" s="8" t="s">
        <v>229</v>
      </c>
      <c r="D56" s="92">
        <v>0</v>
      </c>
      <c r="E56" s="92">
        <v>0</v>
      </c>
      <c r="F56" s="94">
        <v>0</v>
      </c>
      <c r="G56" s="50"/>
      <c r="H56" s="32"/>
    </row>
    <row r="57" spans="1:8" ht="24">
      <c r="A57" s="5" t="s">
        <v>227</v>
      </c>
      <c r="B57" s="7" t="s">
        <v>163</v>
      </c>
      <c r="C57" s="8" t="s">
        <v>230</v>
      </c>
      <c r="D57" s="92">
        <v>0</v>
      </c>
      <c r="E57" s="93">
        <v>-158.55</v>
      </c>
      <c r="F57" s="94">
        <v>0</v>
      </c>
      <c r="G57" s="50"/>
      <c r="H57" s="32"/>
    </row>
    <row r="58" spans="1:8" ht="24">
      <c r="A58" s="5" t="s">
        <v>227</v>
      </c>
      <c r="B58" s="7" t="s">
        <v>163</v>
      </c>
      <c r="C58" s="8" t="s">
        <v>231</v>
      </c>
      <c r="D58" s="92">
        <v>0</v>
      </c>
      <c r="E58" s="92">
        <v>0</v>
      </c>
      <c r="F58" s="94">
        <v>0</v>
      </c>
      <c r="G58" s="50"/>
      <c r="H58" s="32"/>
    </row>
    <row r="59" spans="1:8" ht="15.75" customHeight="1">
      <c r="A59" s="5" t="s">
        <v>200</v>
      </c>
      <c r="B59" s="7" t="s">
        <v>163</v>
      </c>
      <c r="C59" s="8" t="s">
        <v>201</v>
      </c>
      <c r="D59" s="92">
        <f>D60+D64</f>
        <v>3792500</v>
      </c>
      <c r="E59" s="92">
        <f>E60+E64</f>
        <v>226933.57</v>
      </c>
      <c r="F59" s="92">
        <f>F60+F64</f>
        <v>3565566.43</v>
      </c>
      <c r="G59" s="50"/>
      <c r="H59" s="32"/>
    </row>
    <row r="60" spans="1:8" ht="12.75">
      <c r="A60" s="5" t="s">
        <v>202</v>
      </c>
      <c r="B60" s="7" t="s">
        <v>163</v>
      </c>
      <c r="C60" s="8" t="s">
        <v>204</v>
      </c>
      <c r="D60" s="92">
        <f>D61</f>
        <v>56500</v>
      </c>
      <c r="E60" s="92">
        <f>E61</f>
        <v>5821.57</v>
      </c>
      <c r="F60" s="94">
        <f>F61</f>
        <v>50678.43</v>
      </c>
      <c r="G60" s="50"/>
      <c r="H60" s="32"/>
    </row>
    <row r="61" spans="1:8" ht="36">
      <c r="A61" s="5" t="s">
        <v>203</v>
      </c>
      <c r="B61" s="7" t="s">
        <v>163</v>
      </c>
      <c r="C61" s="8" t="s">
        <v>205</v>
      </c>
      <c r="D61" s="92">
        <v>56500</v>
      </c>
      <c r="E61" s="92">
        <f>E62+E63</f>
        <v>5821.57</v>
      </c>
      <c r="F61" s="94">
        <f>D61-E61</f>
        <v>50678.43</v>
      </c>
      <c r="G61" s="50"/>
      <c r="H61" s="32"/>
    </row>
    <row r="62" spans="1:8" ht="36">
      <c r="A62" s="5" t="s">
        <v>203</v>
      </c>
      <c r="B62" s="7" t="s">
        <v>163</v>
      </c>
      <c r="C62" s="8" t="s">
        <v>206</v>
      </c>
      <c r="D62" s="92">
        <v>0</v>
      </c>
      <c r="E62" s="92">
        <v>5791.87</v>
      </c>
      <c r="F62" s="94">
        <v>0</v>
      </c>
      <c r="G62" s="50"/>
      <c r="H62" s="32"/>
    </row>
    <row r="63" spans="1:8" ht="36">
      <c r="A63" s="5" t="s">
        <v>203</v>
      </c>
      <c r="B63" s="7" t="s">
        <v>163</v>
      </c>
      <c r="C63" s="8" t="s">
        <v>207</v>
      </c>
      <c r="D63" s="92">
        <v>0</v>
      </c>
      <c r="E63" s="92">
        <v>29.7</v>
      </c>
      <c r="F63" s="94">
        <v>0</v>
      </c>
      <c r="G63" s="50"/>
      <c r="H63" s="32"/>
    </row>
    <row r="64" spans="1:8" ht="12.75">
      <c r="A64" s="5" t="s">
        <v>208</v>
      </c>
      <c r="B64" s="7" t="s">
        <v>163</v>
      </c>
      <c r="C64" s="8" t="s">
        <v>209</v>
      </c>
      <c r="D64" s="92">
        <f>D65+D70</f>
        <v>3736000</v>
      </c>
      <c r="E64" s="92">
        <f>E65+E70</f>
        <v>221112</v>
      </c>
      <c r="F64" s="92">
        <f>F65+F70</f>
        <v>3514888</v>
      </c>
      <c r="G64" s="50"/>
      <c r="H64" s="32"/>
    </row>
    <row r="65" spans="1:8" ht="36">
      <c r="A65" s="5" t="s">
        <v>210</v>
      </c>
      <c r="B65" s="7" t="s">
        <v>163</v>
      </c>
      <c r="C65" s="8" t="s">
        <v>211</v>
      </c>
      <c r="D65" s="92">
        <f>D66</f>
        <v>3735000</v>
      </c>
      <c r="E65" s="92">
        <f>E66</f>
        <v>215011.62</v>
      </c>
      <c r="F65" s="94">
        <f>F66</f>
        <v>3519988.38</v>
      </c>
      <c r="G65" s="50"/>
      <c r="H65" s="32"/>
    </row>
    <row r="66" spans="1:8" ht="60">
      <c r="A66" s="5" t="s">
        <v>212</v>
      </c>
      <c r="B66" s="7" t="s">
        <v>163</v>
      </c>
      <c r="C66" s="8" t="s">
        <v>213</v>
      </c>
      <c r="D66" s="92">
        <v>3735000</v>
      </c>
      <c r="E66" s="92">
        <f>E67+E68+E69</f>
        <v>215011.62</v>
      </c>
      <c r="F66" s="94">
        <f>D66-E66</f>
        <v>3519988.38</v>
      </c>
      <c r="G66" s="50"/>
      <c r="H66" s="32"/>
    </row>
    <row r="67" spans="1:8" ht="60">
      <c r="A67" s="5" t="s">
        <v>212</v>
      </c>
      <c r="B67" s="7" t="s">
        <v>163</v>
      </c>
      <c r="C67" s="8" t="s">
        <v>214</v>
      </c>
      <c r="D67" s="92">
        <v>0</v>
      </c>
      <c r="E67" s="92">
        <v>212770.11</v>
      </c>
      <c r="F67" s="94">
        <v>0</v>
      </c>
      <c r="G67" s="50"/>
      <c r="H67" s="32"/>
    </row>
    <row r="68" spans="1:8" ht="60">
      <c r="A68" s="5" t="s">
        <v>212</v>
      </c>
      <c r="B68" s="7" t="s">
        <v>163</v>
      </c>
      <c r="C68" s="8" t="s">
        <v>215</v>
      </c>
      <c r="D68" s="92">
        <v>0</v>
      </c>
      <c r="E68" s="92">
        <v>2241.51</v>
      </c>
      <c r="F68" s="94">
        <v>0</v>
      </c>
      <c r="G68" s="50"/>
      <c r="H68" s="32"/>
    </row>
    <row r="69" spans="1:8" ht="60">
      <c r="A69" s="5" t="s">
        <v>212</v>
      </c>
      <c r="B69" s="7" t="s">
        <v>163</v>
      </c>
      <c r="C69" s="8" t="s">
        <v>216</v>
      </c>
      <c r="D69" s="92">
        <v>0</v>
      </c>
      <c r="E69" s="92">
        <v>0</v>
      </c>
      <c r="F69" s="94">
        <v>0</v>
      </c>
      <c r="G69" s="50"/>
      <c r="H69" s="32"/>
    </row>
    <row r="70" spans="1:8" ht="36">
      <c r="A70" s="5" t="s">
        <v>217</v>
      </c>
      <c r="B70" s="7" t="s">
        <v>163</v>
      </c>
      <c r="C70" s="8" t="s">
        <v>218</v>
      </c>
      <c r="D70" s="92">
        <f>D71</f>
        <v>1000</v>
      </c>
      <c r="E70" s="92">
        <f>E71</f>
        <v>6100.38</v>
      </c>
      <c r="F70" s="94">
        <f>F71</f>
        <v>-5100.38</v>
      </c>
      <c r="G70" s="50"/>
      <c r="H70" s="32"/>
    </row>
    <row r="71" spans="1:8" ht="60">
      <c r="A71" s="5" t="s">
        <v>219</v>
      </c>
      <c r="B71" s="7" t="s">
        <v>163</v>
      </c>
      <c r="C71" s="8" t="s">
        <v>220</v>
      </c>
      <c r="D71" s="92">
        <v>1000</v>
      </c>
      <c r="E71" s="92">
        <f>E72+E73+E74</f>
        <v>6100.38</v>
      </c>
      <c r="F71" s="94">
        <f>D71-E71</f>
        <v>-5100.38</v>
      </c>
      <c r="G71" s="50"/>
      <c r="H71" s="32"/>
    </row>
    <row r="72" spans="1:8" ht="60">
      <c r="A72" s="5" t="s">
        <v>219</v>
      </c>
      <c r="B72" s="7" t="s">
        <v>163</v>
      </c>
      <c r="C72" s="8" t="s">
        <v>221</v>
      </c>
      <c r="D72" s="92">
        <v>0</v>
      </c>
      <c r="E72" s="92">
        <v>6099.64</v>
      </c>
      <c r="F72" s="94">
        <v>0</v>
      </c>
      <c r="G72" s="50"/>
      <c r="H72" s="32"/>
    </row>
    <row r="73" spans="1:8" ht="60">
      <c r="A73" s="5" t="s">
        <v>219</v>
      </c>
      <c r="B73" s="7" t="s">
        <v>163</v>
      </c>
      <c r="C73" s="8" t="s">
        <v>222</v>
      </c>
      <c r="D73" s="92">
        <v>0</v>
      </c>
      <c r="E73" s="92">
        <v>0.74</v>
      </c>
      <c r="F73" s="94">
        <v>0</v>
      </c>
      <c r="G73" s="50"/>
      <c r="H73" s="32"/>
    </row>
    <row r="74" spans="1:8" ht="60">
      <c r="A74" s="5" t="s">
        <v>219</v>
      </c>
      <c r="B74" s="7" t="s">
        <v>163</v>
      </c>
      <c r="C74" s="8" t="s">
        <v>223</v>
      </c>
      <c r="D74" s="92">
        <v>0</v>
      </c>
      <c r="E74" s="92">
        <v>0</v>
      </c>
      <c r="F74" s="94">
        <v>0</v>
      </c>
      <c r="G74" s="50"/>
      <c r="H74" s="32"/>
    </row>
    <row r="75" spans="1:8" ht="12.75">
      <c r="A75" s="5" t="s">
        <v>252</v>
      </c>
      <c r="B75" s="7" t="s">
        <v>163</v>
      </c>
      <c r="C75" s="8" t="s">
        <v>253</v>
      </c>
      <c r="D75" s="93">
        <f>D76</f>
        <v>29000</v>
      </c>
      <c r="E75" s="92">
        <f>E76</f>
        <v>3600</v>
      </c>
      <c r="F75" s="95">
        <f>D75-E75</f>
        <v>25400</v>
      </c>
      <c r="G75" s="50"/>
      <c r="H75" s="32"/>
    </row>
    <row r="76" spans="1:8" ht="36">
      <c r="A76" s="5" t="s">
        <v>224</v>
      </c>
      <c r="B76" s="7" t="s">
        <v>163</v>
      </c>
      <c r="C76" s="8" t="s">
        <v>225</v>
      </c>
      <c r="D76" s="93">
        <f>D77</f>
        <v>29000</v>
      </c>
      <c r="E76" s="92">
        <f>E77</f>
        <v>3600</v>
      </c>
      <c r="F76" s="94">
        <f>D76-E76</f>
        <v>25400</v>
      </c>
      <c r="G76" s="50"/>
      <c r="H76" s="32"/>
    </row>
    <row r="77" spans="1:8" ht="60">
      <c r="A77" s="5" t="s">
        <v>328</v>
      </c>
      <c r="B77" s="7" t="s">
        <v>163</v>
      </c>
      <c r="C77" s="8" t="s">
        <v>326</v>
      </c>
      <c r="D77" s="93">
        <v>29000</v>
      </c>
      <c r="E77" s="93">
        <f>SUM(E78:E78)</f>
        <v>3600</v>
      </c>
      <c r="F77" s="94">
        <f>D77-E77</f>
        <v>25400</v>
      </c>
      <c r="G77" s="32"/>
      <c r="H77" s="32"/>
    </row>
    <row r="78" spans="1:8" ht="60">
      <c r="A78" s="5" t="s">
        <v>328</v>
      </c>
      <c r="B78" s="7" t="s">
        <v>163</v>
      </c>
      <c r="C78" s="8" t="s">
        <v>327</v>
      </c>
      <c r="D78" s="93">
        <v>0</v>
      </c>
      <c r="E78" s="92">
        <v>3600</v>
      </c>
      <c r="F78" s="94">
        <v>0</v>
      </c>
      <c r="G78" s="32"/>
      <c r="H78" s="32"/>
    </row>
    <row r="79" spans="1:8" ht="36">
      <c r="A79" s="5" t="s">
        <v>92</v>
      </c>
      <c r="B79" s="7" t="s">
        <v>163</v>
      </c>
      <c r="C79" s="8" t="s">
        <v>93</v>
      </c>
      <c r="D79" s="92">
        <f>D80</f>
        <v>426000</v>
      </c>
      <c r="E79" s="92">
        <f>E80</f>
        <v>97595.05</v>
      </c>
      <c r="F79" s="94">
        <f>D79-E79</f>
        <v>328404.95</v>
      </c>
      <c r="G79" s="32"/>
      <c r="H79" s="32"/>
    </row>
    <row r="80" spans="1:8" ht="72">
      <c r="A80" s="5" t="s">
        <v>525</v>
      </c>
      <c r="B80" s="7" t="s">
        <v>163</v>
      </c>
      <c r="C80" s="8" t="s">
        <v>239</v>
      </c>
      <c r="D80" s="92">
        <f>D81+D83</f>
        <v>426000</v>
      </c>
      <c r="E80" s="92">
        <f>E81+E83</f>
        <v>97595.05</v>
      </c>
      <c r="F80" s="94">
        <f>D80-E80</f>
        <v>328404.95</v>
      </c>
      <c r="G80" s="32"/>
      <c r="H80" s="32"/>
    </row>
    <row r="81" spans="1:8" ht="60">
      <c r="A81" s="5" t="s">
        <v>277</v>
      </c>
      <c r="B81" s="7" t="s">
        <v>163</v>
      </c>
      <c r="C81" s="8" t="s">
        <v>278</v>
      </c>
      <c r="D81" s="93">
        <f>D82</f>
        <v>401800</v>
      </c>
      <c r="E81" s="92">
        <f>E82</f>
        <v>93648.3</v>
      </c>
      <c r="F81" s="94">
        <f>D81-E81</f>
        <v>308151.7</v>
      </c>
      <c r="G81" s="32"/>
      <c r="H81" s="32"/>
    </row>
    <row r="82" spans="1:8" ht="72">
      <c r="A82" s="5" t="s">
        <v>168</v>
      </c>
      <c r="B82" s="7" t="s">
        <v>163</v>
      </c>
      <c r="C82" s="8" t="s">
        <v>437</v>
      </c>
      <c r="D82" s="93">
        <v>401800</v>
      </c>
      <c r="E82" s="92">
        <v>93648.3</v>
      </c>
      <c r="F82" s="95">
        <f>D82-E82</f>
        <v>308151.7</v>
      </c>
      <c r="G82" s="32"/>
      <c r="H82" s="32"/>
    </row>
    <row r="83" spans="1:8" ht="72.75" customHeight="1">
      <c r="A83" s="5" t="s">
        <v>526</v>
      </c>
      <c r="B83" s="7" t="s">
        <v>163</v>
      </c>
      <c r="C83" s="8" t="s">
        <v>425</v>
      </c>
      <c r="D83" s="93">
        <f>D84</f>
        <v>24200</v>
      </c>
      <c r="E83" s="92">
        <f>E84</f>
        <v>3946.75</v>
      </c>
      <c r="F83" s="94">
        <f>D83-E83</f>
        <v>20253.25</v>
      </c>
      <c r="G83" s="50"/>
      <c r="H83" s="32"/>
    </row>
    <row r="84" spans="1:8" ht="48" customHeight="1">
      <c r="A84" s="5" t="s">
        <v>330</v>
      </c>
      <c r="B84" s="7" t="s">
        <v>163</v>
      </c>
      <c r="C84" s="8" t="s">
        <v>329</v>
      </c>
      <c r="D84" s="92">
        <v>24200</v>
      </c>
      <c r="E84" s="96">
        <v>3946.75</v>
      </c>
      <c r="F84" s="94">
        <v>0</v>
      </c>
      <c r="G84" s="50"/>
      <c r="H84" s="32"/>
    </row>
    <row r="85" spans="1:8" ht="24">
      <c r="A85" s="66" t="s">
        <v>438</v>
      </c>
      <c r="B85" s="7" t="s">
        <v>163</v>
      </c>
      <c r="C85" s="8" t="s">
        <v>441</v>
      </c>
      <c r="D85" s="93">
        <f aca="true" t="shared" si="1" ref="D85:E87">D86</f>
        <v>0</v>
      </c>
      <c r="E85" s="93">
        <f t="shared" si="1"/>
        <v>2782.99</v>
      </c>
      <c r="F85" s="94">
        <f aca="true" t="shared" si="2" ref="F85:F95">D85-E85</f>
        <v>-2782.99</v>
      </c>
      <c r="G85" s="50"/>
      <c r="H85" s="32"/>
    </row>
    <row r="86" spans="1:8" ht="12.75">
      <c r="A86" s="66" t="s">
        <v>175</v>
      </c>
      <c r="B86" s="12" t="s">
        <v>163</v>
      </c>
      <c r="C86" s="8" t="s">
        <v>176</v>
      </c>
      <c r="D86" s="92">
        <f t="shared" si="1"/>
        <v>0</v>
      </c>
      <c r="E86" s="92">
        <f t="shared" si="1"/>
        <v>2782.99</v>
      </c>
      <c r="F86" s="94">
        <f t="shared" si="2"/>
        <v>-2782.99</v>
      </c>
      <c r="G86" s="50"/>
      <c r="H86" s="32"/>
    </row>
    <row r="87" spans="1:8" ht="12.75">
      <c r="A87" s="66" t="s">
        <v>177</v>
      </c>
      <c r="B87" s="12" t="s">
        <v>163</v>
      </c>
      <c r="C87" s="8" t="s">
        <v>178</v>
      </c>
      <c r="D87" s="92">
        <f t="shared" si="1"/>
        <v>0</v>
      </c>
      <c r="E87" s="92">
        <f t="shared" si="1"/>
        <v>2782.99</v>
      </c>
      <c r="F87" s="95">
        <f t="shared" si="2"/>
        <v>-2782.99</v>
      </c>
      <c r="G87" s="50"/>
      <c r="H87" s="32"/>
    </row>
    <row r="88" spans="1:8" ht="24">
      <c r="A88" s="66" t="s">
        <v>332</v>
      </c>
      <c r="B88" s="12" t="s">
        <v>163</v>
      </c>
      <c r="C88" s="8" t="s">
        <v>331</v>
      </c>
      <c r="D88" s="92">
        <v>0</v>
      </c>
      <c r="E88" s="92">
        <v>2782.99</v>
      </c>
      <c r="F88" s="94">
        <f t="shared" si="2"/>
        <v>-2782.99</v>
      </c>
      <c r="G88" s="50"/>
      <c r="H88" s="32"/>
    </row>
    <row r="89" spans="1:8" ht="31.5" customHeight="1">
      <c r="A89" s="66" t="s">
        <v>422</v>
      </c>
      <c r="B89" s="12" t="s">
        <v>163</v>
      </c>
      <c r="C89" s="8" t="s">
        <v>423</v>
      </c>
      <c r="D89" s="92">
        <f aca="true" t="shared" si="3" ref="D89:E91">D90</f>
        <v>0</v>
      </c>
      <c r="E89" s="92">
        <f t="shared" si="3"/>
        <v>266290.2</v>
      </c>
      <c r="F89" s="94">
        <f t="shared" si="2"/>
        <v>-266290.2</v>
      </c>
      <c r="G89" s="50"/>
      <c r="H89" s="32"/>
    </row>
    <row r="90" spans="1:8" ht="36">
      <c r="A90" s="66" t="s">
        <v>527</v>
      </c>
      <c r="B90" s="16" t="s">
        <v>163</v>
      </c>
      <c r="C90" s="8" t="s">
        <v>161</v>
      </c>
      <c r="D90" s="93">
        <f t="shared" si="3"/>
        <v>0</v>
      </c>
      <c r="E90" s="93">
        <f t="shared" si="3"/>
        <v>266290.2</v>
      </c>
      <c r="F90" s="95">
        <f t="shared" si="2"/>
        <v>-266290.2</v>
      </c>
      <c r="G90" s="32"/>
      <c r="H90" s="32"/>
    </row>
    <row r="91" spans="1:8" ht="33.75" customHeight="1">
      <c r="A91" s="66" t="s">
        <v>191</v>
      </c>
      <c r="B91" s="7" t="s">
        <v>163</v>
      </c>
      <c r="C91" s="8" t="s">
        <v>162</v>
      </c>
      <c r="D91" s="93">
        <f t="shared" si="3"/>
        <v>0</v>
      </c>
      <c r="E91" s="93">
        <f t="shared" si="3"/>
        <v>266290.2</v>
      </c>
      <c r="F91" s="94">
        <f t="shared" si="2"/>
        <v>-266290.2</v>
      </c>
      <c r="G91" s="32"/>
      <c r="H91" s="32"/>
    </row>
    <row r="92" spans="1:8" ht="36">
      <c r="A92" s="66" t="s">
        <v>192</v>
      </c>
      <c r="B92" s="7" t="s">
        <v>163</v>
      </c>
      <c r="C92" s="8" t="s">
        <v>193</v>
      </c>
      <c r="D92" s="96"/>
      <c r="E92" s="92">
        <v>266290.2</v>
      </c>
      <c r="F92" s="94">
        <f t="shared" si="2"/>
        <v>-266290.2</v>
      </c>
      <c r="G92" s="32"/>
      <c r="H92" s="32"/>
    </row>
    <row r="93" spans="1:8" ht="16.5" customHeight="1">
      <c r="A93" s="5" t="s">
        <v>232</v>
      </c>
      <c r="B93" s="11" t="s">
        <v>163</v>
      </c>
      <c r="C93" s="8" t="s">
        <v>243</v>
      </c>
      <c r="D93" s="92">
        <f>D94</f>
        <v>47300</v>
      </c>
      <c r="E93" s="92">
        <f>E94</f>
        <v>5145.04</v>
      </c>
      <c r="F93" s="95">
        <f t="shared" si="2"/>
        <v>42154.96</v>
      </c>
      <c r="G93" s="32"/>
      <c r="H93" s="32"/>
    </row>
    <row r="94" spans="1:8" ht="37.5" customHeight="1">
      <c r="A94" s="68" t="s">
        <v>298</v>
      </c>
      <c r="B94" s="33" t="s">
        <v>163</v>
      </c>
      <c r="C94" s="8" t="s">
        <v>299</v>
      </c>
      <c r="D94" s="92">
        <f>D95</f>
        <v>47300</v>
      </c>
      <c r="E94" s="92">
        <f>E95</f>
        <v>5145.04</v>
      </c>
      <c r="F94" s="95">
        <f t="shared" si="2"/>
        <v>42154.96</v>
      </c>
      <c r="G94" s="32"/>
      <c r="H94" s="32"/>
    </row>
    <row r="95" spans="1:8" ht="48" customHeight="1">
      <c r="A95" s="68" t="s">
        <v>300</v>
      </c>
      <c r="B95" s="13" t="s">
        <v>163</v>
      </c>
      <c r="C95" s="8" t="s">
        <v>301</v>
      </c>
      <c r="D95" s="93">
        <v>47300</v>
      </c>
      <c r="E95" s="92">
        <v>5145.04</v>
      </c>
      <c r="F95" s="95">
        <f t="shared" si="2"/>
        <v>42154.96</v>
      </c>
      <c r="G95" s="32"/>
      <c r="H95" s="32"/>
    </row>
    <row r="96" spans="1:6" ht="12.75">
      <c r="A96" s="5" t="s">
        <v>183</v>
      </c>
      <c r="B96" s="7" t="s">
        <v>163</v>
      </c>
      <c r="C96" s="8" t="s">
        <v>184</v>
      </c>
      <c r="D96" s="92">
        <f>D97</f>
        <v>13126600</v>
      </c>
      <c r="E96" s="92">
        <f>E97</f>
        <v>11754085</v>
      </c>
      <c r="F96" s="97">
        <f>F97</f>
        <v>1372515</v>
      </c>
    </row>
    <row r="97" spans="1:6" ht="24">
      <c r="A97" s="5" t="s">
        <v>185</v>
      </c>
      <c r="B97" s="7" t="s">
        <v>163</v>
      </c>
      <c r="C97" s="8" t="s">
        <v>186</v>
      </c>
      <c r="D97" s="92">
        <f>D98+D106+D101</f>
        <v>13126600</v>
      </c>
      <c r="E97" s="92">
        <f>E98+E106+E101</f>
        <v>11754085</v>
      </c>
      <c r="F97" s="95">
        <f>F98+F101+F106</f>
        <v>1372515</v>
      </c>
    </row>
    <row r="98" spans="1:7" ht="24.75" customHeight="1">
      <c r="A98" s="5" t="s">
        <v>258</v>
      </c>
      <c r="B98" s="7" t="s">
        <v>163</v>
      </c>
      <c r="C98" s="8" t="s">
        <v>259</v>
      </c>
      <c r="D98" s="92">
        <f>D99</f>
        <v>1520700</v>
      </c>
      <c r="E98" s="92">
        <f>E99</f>
        <v>912000</v>
      </c>
      <c r="F98" s="97">
        <f>F99</f>
        <v>608700</v>
      </c>
      <c r="G98" s="14"/>
    </row>
    <row r="99" spans="1:7" ht="12.75">
      <c r="A99" s="5" t="s">
        <v>189</v>
      </c>
      <c r="B99" s="7" t="s">
        <v>163</v>
      </c>
      <c r="C99" s="8" t="s">
        <v>190</v>
      </c>
      <c r="D99" s="92">
        <f>D100</f>
        <v>1520700</v>
      </c>
      <c r="E99" s="92">
        <f>E100</f>
        <v>912000</v>
      </c>
      <c r="F99" s="94">
        <f>D99-E99</f>
        <v>608700</v>
      </c>
      <c r="G99" s="14"/>
    </row>
    <row r="100" spans="1:7" ht="24">
      <c r="A100" s="5" t="s">
        <v>528</v>
      </c>
      <c r="B100" s="7" t="s">
        <v>163</v>
      </c>
      <c r="C100" s="8" t="s">
        <v>152</v>
      </c>
      <c r="D100" s="92">
        <v>1520700</v>
      </c>
      <c r="E100" s="92">
        <v>912000</v>
      </c>
      <c r="F100" s="94">
        <f>D100-E100</f>
        <v>608700</v>
      </c>
      <c r="G100" s="14"/>
    </row>
    <row r="101" spans="1:7" ht="24">
      <c r="A101" s="5" t="s">
        <v>273</v>
      </c>
      <c r="B101" s="7" t="s">
        <v>163</v>
      </c>
      <c r="C101" s="8" t="s">
        <v>274</v>
      </c>
      <c r="D101" s="92">
        <f>D102+D104</f>
        <v>62200</v>
      </c>
      <c r="E101" s="92">
        <f>E102+E104</f>
        <v>62000</v>
      </c>
      <c r="F101" s="95">
        <f aca="true" t="shared" si="4" ref="F101:F110">D101-E101</f>
        <v>200</v>
      </c>
      <c r="G101" s="14"/>
    </row>
    <row r="102" spans="1:7" ht="36">
      <c r="A102" s="5" t="s">
        <v>145</v>
      </c>
      <c r="B102" s="7" t="s">
        <v>163</v>
      </c>
      <c r="C102" s="8" t="s">
        <v>138</v>
      </c>
      <c r="D102" s="92">
        <f>D103</f>
        <v>62000</v>
      </c>
      <c r="E102" s="92">
        <f>E103</f>
        <v>62000</v>
      </c>
      <c r="F102" s="95">
        <f t="shared" si="4"/>
        <v>0</v>
      </c>
      <c r="G102" s="14"/>
    </row>
    <row r="103" spans="1:7" ht="36">
      <c r="A103" s="5" t="s">
        <v>146</v>
      </c>
      <c r="B103" s="7" t="s">
        <v>163</v>
      </c>
      <c r="C103" s="8" t="s">
        <v>139</v>
      </c>
      <c r="D103" s="93">
        <v>62000</v>
      </c>
      <c r="E103" s="93">
        <v>62000</v>
      </c>
      <c r="F103" s="95">
        <f t="shared" si="4"/>
        <v>0</v>
      </c>
      <c r="G103" s="14"/>
    </row>
    <row r="104" spans="1:7" ht="36">
      <c r="A104" s="5" t="s">
        <v>147</v>
      </c>
      <c r="B104" s="7" t="s">
        <v>163</v>
      </c>
      <c r="C104" s="8" t="s">
        <v>140</v>
      </c>
      <c r="D104" s="93">
        <f>D105</f>
        <v>200</v>
      </c>
      <c r="E104" s="92">
        <f>E105</f>
        <v>0</v>
      </c>
      <c r="F104" s="95">
        <f t="shared" si="4"/>
        <v>200</v>
      </c>
      <c r="G104" s="14"/>
    </row>
    <row r="105" spans="1:7" ht="37.5" customHeight="1">
      <c r="A105" s="5" t="s">
        <v>529</v>
      </c>
      <c r="B105" s="7" t="s">
        <v>163</v>
      </c>
      <c r="C105" s="8" t="s">
        <v>141</v>
      </c>
      <c r="D105" s="93">
        <v>200</v>
      </c>
      <c r="E105" s="92">
        <v>0</v>
      </c>
      <c r="F105" s="95">
        <f t="shared" si="4"/>
        <v>200</v>
      </c>
      <c r="G105" s="14"/>
    </row>
    <row r="106" spans="1:6" ht="12.75">
      <c r="A106" s="5" t="s">
        <v>181</v>
      </c>
      <c r="B106" s="7" t="s">
        <v>163</v>
      </c>
      <c r="C106" s="8" t="s">
        <v>290</v>
      </c>
      <c r="D106" s="93">
        <f>D107+D109</f>
        <v>11543700</v>
      </c>
      <c r="E106" s="93">
        <f>E107+E109</f>
        <v>10780085</v>
      </c>
      <c r="F106" s="95">
        <f t="shared" si="4"/>
        <v>763615</v>
      </c>
    </row>
    <row r="107" spans="1:6" ht="48">
      <c r="A107" s="5" t="s">
        <v>148</v>
      </c>
      <c r="B107" s="7" t="s">
        <v>163</v>
      </c>
      <c r="C107" s="8" t="s">
        <v>142</v>
      </c>
      <c r="D107" s="93">
        <f>D108</f>
        <v>500000</v>
      </c>
      <c r="E107" s="92">
        <f>E108</f>
        <v>375867</v>
      </c>
      <c r="F107" s="95">
        <f t="shared" si="4"/>
        <v>124133</v>
      </c>
    </row>
    <row r="108" spans="1:6" ht="48">
      <c r="A108" s="5" t="s">
        <v>149</v>
      </c>
      <c r="B108" s="7" t="s">
        <v>163</v>
      </c>
      <c r="C108" s="8" t="s">
        <v>143</v>
      </c>
      <c r="D108" s="93">
        <v>500000</v>
      </c>
      <c r="E108" s="93">
        <v>375867</v>
      </c>
      <c r="F108" s="95">
        <f t="shared" si="4"/>
        <v>124133</v>
      </c>
    </row>
    <row r="109" spans="1:7" ht="24">
      <c r="A109" s="5" t="s">
        <v>173</v>
      </c>
      <c r="B109" s="7" t="s">
        <v>163</v>
      </c>
      <c r="C109" s="8" t="s">
        <v>174</v>
      </c>
      <c r="D109" s="93">
        <f>D110</f>
        <v>11043700</v>
      </c>
      <c r="E109" s="93">
        <f>E110</f>
        <v>10404218</v>
      </c>
      <c r="F109" s="95">
        <f t="shared" si="4"/>
        <v>639482</v>
      </c>
      <c r="G109" s="14"/>
    </row>
    <row r="110" spans="1:7" ht="24">
      <c r="A110" s="5" t="s">
        <v>523</v>
      </c>
      <c r="B110" s="7" t="s">
        <v>163</v>
      </c>
      <c r="C110" s="8" t="s">
        <v>144</v>
      </c>
      <c r="D110" s="93">
        <v>11043700</v>
      </c>
      <c r="E110" s="93">
        <v>10404218</v>
      </c>
      <c r="F110" s="95">
        <f t="shared" si="4"/>
        <v>639482</v>
      </c>
      <c r="G110" s="14"/>
    </row>
    <row r="111" ht="13.5" hidden="1" thickBot="1">
      <c r="E111" s="71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99">
      <selection activeCell="E217" sqref="E217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4" t="s">
        <v>121</v>
      </c>
      <c r="B2" s="114"/>
      <c r="C2" s="114"/>
      <c r="D2" s="114"/>
      <c r="E2" s="114"/>
      <c r="F2" s="114"/>
    </row>
    <row r="3" spans="1:6" ht="12.75">
      <c r="A3" s="115" t="s">
        <v>267</v>
      </c>
      <c r="B3" s="117" t="s">
        <v>268</v>
      </c>
      <c r="C3" s="117" t="s">
        <v>122</v>
      </c>
      <c r="D3" s="117" t="s">
        <v>296</v>
      </c>
      <c r="E3" s="117" t="s">
        <v>117</v>
      </c>
      <c r="F3" s="117" t="s">
        <v>118</v>
      </c>
    </row>
    <row r="4" spans="1:6" ht="12.75">
      <c r="A4" s="115"/>
      <c r="B4" s="117"/>
      <c r="C4" s="117"/>
      <c r="D4" s="117"/>
      <c r="E4" s="117"/>
      <c r="F4" s="117"/>
    </row>
    <row r="5" spans="1:6" ht="13.5" thickBot="1">
      <c r="A5" s="116"/>
      <c r="B5" s="118"/>
      <c r="C5" s="118"/>
      <c r="D5" s="118"/>
      <c r="E5" s="118"/>
      <c r="F5" s="118"/>
    </row>
    <row r="6" spans="1:6" ht="12.75">
      <c r="A6" s="62" t="s">
        <v>269</v>
      </c>
      <c r="B6" s="63" t="s">
        <v>270</v>
      </c>
      <c r="C6" s="64" t="s">
        <v>271</v>
      </c>
      <c r="D6" s="64" t="s">
        <v>272</v>
      </c>
      <c r="E6" s="64" t="s">
        <v>293</v>
      </c>
      <c r="F6" s="65" t="s">
        <v>119</v>
      </c>
    </row>
    <row r="7" spans="1:6" ht="12.75">
      <c r="A7" s="57" t="s">
        <v>182</v>
      </c>
      <c r="B7" s="59" t="s">
        <v>123</v>
      </c>
      <c r="C7" s="58" t="s">
        <v>294</v>
      </c>
      <c r="D7" s="67">
        <f>D9</f>
        <v>18467536.36</v>
      </c>
      <c r="E7" s="67">
        <f>E9</f>
        <v>12100988.31</v>
      </c>
      <c r="F7" s="67">
        <f>F9</f>
        <v>6366548.049999999</v>
      </c>
    </row>
    <row r="8" spans="1:6" ht="12.75">
      <c r="A8" s="57" t="s">
        <v>432</v>
      </c>
      <c r="B8" s="59"/>
      <c r="C8" s="58"/>
      <c r="D8" s="70"/>
      <c r="E8" s="67"/>
      <c r="F8" s="60"/>
    </row>
    <row r="9" spans="1:6" ht="12.75">
      <c r="A9" s="57" t="s">
        <v>305</v>
      </c>
      <c r="B9" s="59" t="s">
        <v>123</v>
      </c>
      <c r="C9" s="85" t="s">
        <v>306</v>
      </c>
      <c r="D9" s="76">
        <f>D11+D23+D85+D92+D113+D123+D132+D182+D209</f>
        <v>18467536.36</v>
      </c>
      <c r="E9" s="76">
        <f>E11+E23+E85+E92+E113+E123+E132+E182+E209</f>
        <v>12100988.31</v>
      </c>
      <c r="F9" s="97">
        <f aca="true" t="shared" si="0" ref="F9:F72">D9-E9</f>
        <v>6366548.049999999</v>
      </c>
    </row>
    <row r="10" spans="1:6" ht="14.25" customHeight="1">
      <c r="A10" s="57" t="s">
        <v>240</v>
      </c>
      <c r="B10" s="59" t="s">
        <v>123</v>
      </c>
      <c r="C10" s="85" t="s">
        <v>334</v>
      </c>
      <c r="D10" s="76">
        <f>D11+D23+D85+D92</f>
        <v>3358736.36</v>
      </c>
      <c r="E10" s="76">
        <f>E11+E23+E85+E92</f>
        <v>525943.28</v>
      </c>
      <c r="F10" s="97">
        <f t="shared" si="0"/>
        <v>2832793.08</v>
      </c>
    </row>
    <row r="11" spans="1:6" ht="25.5">
      <c r="A11" s="57" t="s">
        <v>153</v>
      </c>
      <c r="B11" s="59" t="s">
        <v>123</v>
      </c>
      <c r="C11" s="86" t="s">
        <v>335</v>
      </c>
      <c r="D11" s="87">
        <f>D12</f>
        <v>736900</v>
      </c>
      <c r="E11" s="87">
        <f>E12</f>
        <v>120064.36</v>
      </c>
      <c r="F11" s="97">
        <f t="shared" si="0"/>
        <v>616835.64</v>
      </c>
    </row>
    <row r="12" spans="1:6" ht="27" customHeight="1">
      <c r="A12" s="57" t="s">
        <v>396</v>
      </c>
      <c r="B12" s="59" t="s">
        <v>123</v>
      </c>
      <c r="C12" s="85" t="s">
        <v>336</v>
      </c>
      <c r="D12" s="76">
        <f>D13+D18</f>
        <v>736900</v>
      </c>
      <c r="E12" s="76">
        <f>E13+E18</f>
        <v>120064.36</v>
      </c>
      <c r="F12" s="97">
        <f t="shared" si="0"/>
        <v>616835.64</v>
      </c>
    </row>
    <row r="13" spans="1:6" ht="24.75" customHeight="1">
      <c r="A13" s="57" t="s">
        <v>196</v>
      </c>
      <c r="B13" s="59" t="s">
        <v>123</v>
      </c>
      <c r="C13" s="85" t="s">
        <v>337</v>
      </c>
      <c r="D13" s="76">
        <f>D14</f>
        <v>709600</v>
      </c>
      <c r="E13" s="76">
        <f>E14</f>
        <v>120064.36</v>
      </c>
      <c r="F13" s="97">
        <f t="shared" si="0"/>
        <v>589535.64</v>
      </c>
    </row>
    <row r="14" spans="1:6" ht="12.75">
      <c r="A14" s="57" t="s">
        <v>105</v>
      </c>
      <c r="B14" s="59" t="s">
        <v>123</v>
      </c>
      <c r="C14" s="85" t="s">
        <v>338</v>
      </c>
      <c r="D14" s="76">
        <f>D15</f>
        <v>709600</v>
      </c>
      <c r="E14" s="76">
        <f>E15</f>
        <v>120064.36</v>
      </c>
      <c r="F14" s="97">
        <f t="shared" si="0"/>
        <v>589535.64</v>
      </c>
    </row>
    <row r="15" spans="1:6" ht="12.75">
      <c r="A15" s="57" t="s">
        <v>106</v>
      </c>
      <c r="B15" s="59" t="s">
        <v>123</v>
      </c>
      <c r="C15" s="85" t="s">
        <v>339</v>
      </c>
      <c r="D15" s="76">
        <f>D16+D17</f>
        <v>709600</v>
      </c>
      <c r="E15" s="76">
        <f>E16+E17</f>
        <v>120064.36</v>
      </c>
      <c r="F15" s="97">
        <f t="shared" si="0"/>
        <v>589535.64</v>
      </c>
    </row>
    <row r="16" spans="1:6" ht="12.75">
      <c r="A16" s="57" t="s">
        <v>107</v>
      </c>
      <c r="B16" s="59" t="s">
        <v>123</v>
      </c>
      <c r="C16" s="85" t="s">
        <v>340</v>
      </c>
      <c r="D16" s="76">
        <v>545000</v>
      </c>
      <c r="E16" s="76">
        <v>95462.64</v>
      </c>
      <c r="F16" s="97">
        <f t="shared" si="0"/>
        <v>449537.36</v>
      </c>
    </row>
    <row r="17" spans="1:6" ht="14.25" customHeight="1">
      <c r="A17" s="57" t="s">
        <v>108</v>
      </c>
      <c r="B17" s="59" t="s">
        <v>123</v>
      </c>
      <c r="C17" s="85" t="s">
        <v>341</v>
      </c>
      <c r="D17" s="76">
        <v>164600</v>
      </c>
      <c r="E17" s="76">
        <v>24601.72</v>
      </c>
      <c r="F17" s="97">
        <f t="shared" si="0"/>
        <v>139998.28</v>
      </c>
    </row>
    <row r="18" spans="1:6" ht="25.5">
      <c r="A18" s="57" t="s">
        <v>197</v>
      </c>
      <c r="B18" s="59" t="s">
        <v>123</v>
      </c>
      <c r="C18" s="85" t="s">
        <v>342</v>
      </c>
      <c r="D18" s="76">
        <f>D19</f>
        <v>27300</v>
      </c>
      <c r="E18" s="76">
        <f>E19</f>
        <v>0</v>
      </c>
      <c r="F18" s="97">
        <f t="shared" si="0"/>
        <v>27300</v>
      </c>
    </row>
    <row r="19" spans="1:6" ht="14.25" customHeight="1">
      <c r="A19" s="57" t="s">
        <v>105</v>
      </c>
      <c r="B19" s="59" t="s">
        <v>123</v>
      </c>
      <c r="C19" s="85" t="s">
        <v>343</v>
      </c>
      <c r="D19" s="76">
        <f>D20</f>
        <v>27300</v>
      </c>
      <c r="E19" s="76">
        <f>E20</f>
        <v>0</v>
      </c>
      <c r="F19" s="97">
        <f t="shared" si="0"/>
        <v>27300</v>
      </c>
    </row>
    <row r="20" spans="1:6" ht="13.5" customHeight="1">
      <c r="A20" s="57" t="s">
        <v>106</v>
      </c>
      <c r="B20" s="59" t="s">
        <v>123</v>
      </c>
      <c r="C20" s="85" t="s">
        <v>344</v>
      </c>
      <c r="D20" s="76">
        <f>D21+D22</f>
        <v>27300</v>
      </c>
      <c r="E20" s="76">
        <f>E21+E22</f>
        <v>0</v>
      </c>
      <c r="F20" s="97">
        <f t="shared" si="0"/>
        <v>27300</v>
      </c>
    </row>
    <row r="21" spans="1:6" ht="12.75">
      <c r="A21" s="57" t="s">
        <v>109</v>
      </c>
      <c r="B21" s="59" t="s">
        <v>123</v>
      </c>
      <c r="C21" s="85" t="s">
        <v>345</v>
      </c>
      <c r="D21" s="76">
        <v>20900</v>
      </c>
      <c r="E21" s="76">
        <v>0</v>
      </c>
      <c r="F21" s="97">
        <f t="shared" si="0"/>
        <v>20900</v>
      </c>
    </row>
    <row r="22" spans="1:6" ht="15" customHeight="1">
      <c r="A22" s="57" t="s">
        <v>108</v>
      </c>
      <c r="B22" s="59" t="s">
        <v>123</v>
      </c>
      <c r="C22" s="85" t="s">
        <v>346</v>
      </c>
      <c r="D22" s="76">
        <v>6400</v>
      </c>
      <c r="E22" s="76">
        <v>0</v>
      </c>
      <c r="F22" s="97">
        <f t="shared" si="0"/>
        <v>6400</v>
      </c>
    </row>
    <row r="23" spans="1:6" ht="39" customHeight="1">
      <c r="A23" s="57" t="s">
        <v>154</v>
      </c>
      <c r="B23" s="59" t="s">
        <v>123</v>
      </c>
      <c r="C23" s="86" t="s">
        <v>347</v>
      </c>
      <c r="D23" s="87">
        <f>D24+D33+D40+D76</f>
        <v>2466836.36</v>
      </c>
      <c r="E23" s="87">
        <f>E24+E33+E40+E76</f>
        <v>405878.92</v>
      </c>
      <c r="F23" s="97">
        <f t="shared" si="0"/>
        <v>2060957.44</v>
      </c>
    </row>
    <row r="24" spans="1:6" ht="25.5">
      <c r="A24" s="57" t="s">
        <v>349</v>
      </c>
      <c r="B24" s="59" t="s">
        <v>123</v>
      </c>
      <c r="C24" s="85" t="s">
        <v>348</v>
      </c>
      <c r="D24" s="76">
        <f>D25</f>
        <v>15000</v>
      </c>
      <c r="E24" s="76">
        <f>E25</f>
        <v>0</v>
      </c>
      <c r="F24" s="97">
        <f t="shared" si="0"/>
        <v>15000</v>
      </c>
    </row>
    <row r="25" spans="1:6" ht="89.25">
      <c r="A25" s="57" t="s">
        <v>351</v>
      </c>
      <c r="B25" s="59" t="s">
        <v>123</v>
      </c>
      <c r="C25" s="85" t="s">
        <v>350</v>
      </c>
      <c r="D25" s="76">
        <f>D26</f>
        <v>15000</v>
      </c>
      <c r="E25" s="76">
        <f>E26</f>
        <v>0</v>
      </c>
      <c r="F25" s="97">
        <f t="shared" si="0"/>
        <v>15000</v>
      </c>
    </row>
    <row r="26" spans="1:6" ht="25.5">
      <c r="A26" s="57" t="s">
        <v>198</v>
      </c>
      <c r="B26" s="59" t="s">
        <v>123</v>
      </c>
      <c r="C26" s="85" t="s">
        <v>352</v>
      </c>
      <c r="D26" s="76">
        <f>D27+D31</f>
        <v>15000</v>
      </c>
      <c r="E26" s="76">
        <f>E27+E31</f>
        <v>0</v>
      </c>
      <c r="F26" s="97">
        <f t="shared" si="0"/>
        <v>15000</v>
      </c>
    </row>
    <row r="27" spans="1:6" ht="14.25" customHeight="1">
      <c r="A27" s="57" t="s">
        <v>105</v>
      </c>
      <c r="B27" s="59" t="s">
        <v>123</v>
      </c>
      <c r="C27" s="85" t="s">
        <v>353</v>
      </c>
      <c r="D27" s="76">
        <f>D28</f>
        <v>15000</v>
      </c>
      <c r="E27" s="76">
        <f>E28</f>
        <v>0</v>
      </c>
      <c r="F27" s="97">
        <f t="shared" si="0"/>
        <v>15000</v>
      </c>
    </row>
    <row r="28" spans="1:6" ht="15" customHeight="1">
      <c r="A28" s="57" t="s">
        <v>110</v>
      </c>
      <c r="B28" s="59" t="s">
        <v>123</v>
      </c>
      <c r="C28" s="85" t="s">
        <v>354</v>
      </c>
      <c r="D28" s="76">
        <f>D29+D30</f>
        <v>15000</v>
      </c>
      <c r="E28" s="76">
        <f>E29+E30</f>
        <v>0</v>
      </c>
      <c r="F28" s="97">
        <f t="shared" si="0"/>
        <v>15000</v>
      </c>
    </row>
    <row r="29" spans="1:6" ht="13.5" customHeight="1">
      <c r="A29" s="57" t="s">
        <v>112</v>
      </c>
      <c r="B29" s="59" t="s">
        <v>123</v>
      </c>
      <c r="C29" s="85" t="s">
        <v>355</v>
      </c>
      <c r="D29" s="76">
        <v>0</v>
      </c>
      <c r="E29" s="76">
        <v>0</v>
      </c>
      <c r="F29" s="97">
        <f t="shared" si="0"/>
        <v>0</v>
      </c>
    </row>
    <row r="30" spans="1:6" ht="12.75">
      <c r="A30" s="57" t="s">
        <v>115</v>
      </c>
      <c r="B30" s="59" t="s">
        <v>123</v>
      </c>
      <c r="C30" s="85" t="s">
        <v>356</v>
      </c>
      <c r="D30" s="76">
        <v>15000</v>
      </c>
      <c r="E30" s="76">
        <v>0</v>
      </c>
      <c r="F30" s="97">
        <f t="shared" si="0"/>
        <v>15000</v>
      </c>
    </row>
    <row r="31" spans="1:6" ht="12.75">
      <c r="A31" s="57" t="s">
        <v>113</v>
      </c>
      <c r="B31" s="59" t="s">
        <v>123</v>
      </c>
      <c r="C31" s="85" t="s">
        <v>357</v>
      </c>
      <c r="D31" s="76">
        <f>D32</f>
        <v>0</v>
      </c>
      <c r="E31" s="76">
        <v>0</v>
      </c>
      <c r="F31" s="97">
        <f t="shared" si="0"/>
        <v>0</v>
      </c>
    </row>
    <row r="32" spans="1:6" ht="13.5" customHeight="1">
      <c r="A32" s="57" t="s">
        <v>114</v>
      </c>
      <c r="B32" s="59" t="s">
        <v>123</v>
      </c>
      <c r="C32" s="85" t="s">
        <v>358</v>
      </c>
      <c r="D32" s="76">
        <v>0</v>
      </c>
      <c r="E32" s="76">
        <v>0</v>
      </c>
      <c r="F32" s="97">
        <f t="shared" si="0"/>
        <v>0</v>
      </c>
    </row>
    <row r="33" spans="1:6" ht="37.5" customHeight="1">
      <c r="A33" s="57" t="s">
        <v>307</v>
      </c>
      <c r="B33" s="59" t="s">
        <v>123</v>
      </c>
      <c r="C33" s="85" t="s">
        <v>308</v>
      </c>
      <c r="D33" s="76">
        <f aca="true" t="shared" si="1" ref="D33:D38">D34</f>
        <v>10000</v>
      </c>
      <c r="E33" s="76">
        <f aca="true" t="shared" si="2" ref="E33:E38">E34</f>
        <v>0</v>
      </c>
      <c r="F33" s="97">
        <f t="shared" si="0"/>
        <v>10000</v>
      </c>
    </row>
    <row r="34" spans="1:6" ht="20.25" customHeight="1">
      <c r="A34" s="57"/>
      <c r="B34" s="59" t="s">
        <v>123</v>
      </c>
      <c r="C34" s="85" t="s">
        <v>484</v>
      </c>
      <c r="D34" s="76">
        <f t="shared" si="1"/>
        <v>10000</v>
      </c>
      <c r="E34" s="76">
        <f t="shared" si="2"/>
        <v>0</v>
      </c>
      <c r="F34" s="97">
        <f t="shared" si="0"/>
        <v>10000</v>
      </c>
    </row>
    <row r="35" spans="1:6" ht="89.25" customHeight="1">
      <c r="A35" s="57" t="s">
        <v>310</v>
      </c>
      <c r="B35" s="59" t="s">
        <v>123</v>
      </c>
      <c r="C35" s="85" t="s">
        <v>309</v>
      </c>
      <c r="D35" s="76">
        <f t="shared" si="1"/>
        <v>10000</v>
      </c>
      <c r="E35" s="76">
        <f t="shared" si="2"/>
        <v>0</v>
      </c>
      <c r="F35" s="97">
        <f t="shared" si="0"/>
        <v>10000</v>
      </c>
    </row>
    <row r="36" spans="1:6" ht="25.5">
      <c r="A36" s="57" t="s">
        <v>198</v>
      </c>
      <c r="B36" s="59" t="s">
        <v>123</v>
      </c>
      <c r="C36" s="85" t="s">
        <v>311</v>
      </c>
      <c r="D36" s="76">
        <f t="shared" si="1"/>
        <v>10000</v>
      </c>
      <c r="E36" s="76">
        <f t="shared" si="2"/>
        <v>0</v>
      </c>
      <c r="F36" s="97">
        <f t="shared" si="0"/>
        <v>10000</v>
      </c>
    </row>
    <row r="37" spans="1:6" ht="14.25" customHeight="1">
      <c r="A37" s="57" t="s">
        <v>105</v>
      </c>
      <c r="B37" s="59" t="s">
        <v>123</v>
      </c>
      <c r="C37" s="85" t="s">
        <v>312</v>
      </c>
      <c r="D37" s="76">
        <f t="shared" si="1"/>
        <v>10000</v>
      </c>
      <c r="E37" s="76">
        <f t="shared" si="2"/>
        <v>0</v>
      </c>
      <c r="F37" s="97">
        <f t="shared" si="0"/>
        <v>10000</v>
      </c>
    </row>
    <row r="38" spans="1:6" ht="15" customHeight="1">
      <c r="A38" s="57" t="s">
        <v>110</v>
      </c>
      <c r="B38" s="59" t="s">
        <v>123</v>
      </c>
      <c r="C38" s="85" t="s">
        <v>313</v>
      </c>
      <c r="D38" s="76">
        <f t="shared" si="1"/>
        <v>10000</v>
      </c>
      <c r="E38" s="76">
        <f t="shared" si="2"/>
        <v>0</v>
      </c>
      <c r="F38" s="97">
        <f t="shared" si="0"/>
        <v>10000</v>
      </c>
    </row>
    <row r="39" spans="1:6" ht="12.75">
      <c r="A39" s="57" t="s">
        <v>115</v>
      </c>
      <c r="B39" s="59" t="s">
        <v>123</v>
      </c>
      <c r="C39" s="85" t="s">
        <v>314</v>
      </c>
      <c r="D39" s="76">
        <v>10000</v>
      </c>
      <c r="E39" s="76">
        <v>0</v>
      </c>
      <c r="F39" s="97">
        <f t="shared" si="0"/>
        <v>10000</v>
      </c>
    </row>
    <row r="40" spans="1:6" ht="27" customHeight="1">
      <c r="A40" s="57" t="s">
        <v>396</v>
      </c>
      <c r="B40" s="59" t="s">
        <v>123</v>
      </c>
      <c r="C40" s="85" t="s">
        <v>315</v>
      </c>
      <c r="D40" s="76">
        <f>D41+D46+D51+D62+D68</f>
        <v>2441636.36</v>
      </c>
      <c r="E40" s="76">
        <f>E41+E46+E51+E62+E68</f>
        <v>405878.92</v>
      </c>
      <c r="F40" s="97">
        <f t="shared" si="0"/>
        <v>2035757.44</v>
      </c>
    </row>
    <row r="41" spans="1:6" ht="24.75" customHeight="1">
      <c r="A41" s="57" t="s">
        <v>196</v>
      </c>
      <c r="B41" s="59" t="s">
        <v>123</v>
      </c>
      <c r="C41" s="85" t="s">
        <v>316</v>
      </c>
      <c r="D41" s="76">
        <f>D42</f>
        <v>1948900</v>
      </c>
      <c r="E41" s="76">
        <f>E42</f>
        <v>344081.82</v>
      </c>
      <c r="F41" s="97">
        <f t="shared" si="0"/>
        <v>1604818.18</v>
      </c>
    </row>
    <row r="42" spans="1:6" ht="12.75">
      <c r="A42" s="57" t="s">
        <v>105</v>
      </c>
      <c r="B42" s="59" t="s">
        <v>123</v>
      </c>
      <c r="C42" s="85" t="s">
        <v>317</v>
      </c>
      <c r="D42" s="76">
        <f>D43</f>
        <v>1948900</v>
      </c>
      <c r="E42" s="76">
        <f>E43</f>
        <v>344081.82</v>
      </c>
      <c r="F42" s="97">
        <f t="shared" si="0"/>
        <v>1604818.18</v>
      </c>
    </row>
    <row r="43" spans="1:6" ht="12.75">
      <c r="A43" s="57" t="s">
        <v>106</v>
      </c>
      <c r="B43" s="59" t="s">
        <v>123</v>
      </c>
      <c r="C43" s="85" t="s">
        <v>318</v>
      </c>
      <c r="D43" s="76">
        <f>D44+D45</f>
        <v>1948900</v>
      </c>
      <c r="E43" s="76">
        <f>E44+E45</f>
        <v>344081.82</v>
      </c>
      <c r="F43" s="97">
        <f t="shared" si="0"/>
        <v>1604818.18</v>
      </c>
    </row>
    <row r="44" spans="1:6" ht="12.75">
      <c r="A44" s="57" t="s">
        <v>107</v>
      </c>
      <c r="B44" s="59" t="s">
        <v>123</v>
      </c>
      <c r="C44" s="85" t="s">
        <v>319</v>
      </c>
      <c r="D44" s="76">
        <v>1496800</v>
      </c>
      <c r="E44" s="76">
        <v>274619.49</v>
      </c>
      <c r="F44" s="97">
        <f t="shared" si="0"/>
        <v>1222180.51</v>
      </c>
    </row>
    <row r="45" spans="1:6" ht="13.5" customHeight="1">
      <c r="A45" s="57" t="s">
        <v>108</v>
      </c>
      <c r="B45" s="59" t="s">
        <v>123</v>
      </c>
      <c r="C45" s="85" t="s">
        <v>320</v>
      </c>
      <c r="D45" s="76">
        <v>452100</v>
      </c>
      <c r="E45" s="76">
        <v>69462.33</v>
      </c>
      <c r="F45" s="97">
        <f t="shared" si="0"/>
        <v>382637.67</v>
      </c>
    </row>
    <row r="46" spans="1:6" ht="25.5">
      <c r="A46" s="57" t="s">
        <v>197</v>
      </c>
      <c r="B46" s="59" t="s">
        <v>123</v>
      </c>
      <c r="C46" s="85" t="s">
        <v>321</v>
      </c>
      <c r="D46" s="76">
        <f>D47</f>
        <v>99800</v>
      </c>
      <c r="E46" s="76">
        <f>E47</f>
        <v>0</v>
      </c>
      <c r="F46" s="97">
        <f t="shared" si="0"/>
        <v>99800</v>
      </c>
    </row>
    <row r="47" spans="1:6" ht="12.75">
      <c r="A47" s="57" t="s">
        <v>105</v>
      </c>
      <c r="B47" s="59" t="s">
        <v>123</v>
      </c>
      <c r="C47" s="85" t="s">
        <v>322</v>
      </c>
      <c r="D47" s="76">
        <f>D48</f>
        <v>99800</v>
      </c>
      <c r="E47" s="76">
        <f>E48</f>
        <v>0</v>
      </c>
      <c r="F47" s="97">
        <f t="shared" si="0"/>
        <v>99800</v>
      </c>
    </row>
    <row r="48" spans="1:6" ht="12.75">
      <c r="A48" s="57" t="s">
        <v>106</v>
      </c>
      <c r="B48" s="59" t="s">
        <v>123</v>
      </c>
      <c r="C48" s="85" t="s">
        <v>323</v>
      </c>
      <c r="D48" s="76">
        <f>D49+D50</f>
        <v>99800</v>
      </c>
      <c r="E48" s="76">
        <f>E49+E50</f>
        <v>0</v>
      </c>
      <c r="F48" s="97">
        <f t="shared" si="0"/>
        <v>99800</v>
      </c>
    </row>
    <row r="49" spans="1:6" ht="12.75">
      <c r="A49" s="57" t="s">
        <v>109</v>
      </c>
      <c r="B49" s="59" t="s">
        <v>123</v>
      </c>
      <c r="C49" s="85" t="s">
        <v>324</v>
      </c>
      <c r="D49" s="76">
        <v>78000</v>
      </c>
      <c r="E49" s="76">
        <v>0</v>
      </c>
      <c r="F49" s="97">
        <f t="shared" si="0"/>
        <v>78000</v>
      </c>
    </row>
    <row r="50" spans="1:6" ht="12.75">
      <c r="A50" s="57" t="s">
        <v>108</v>
      </c>
      <c r="B50" s="59" t="s">
        <v>123</v>
      </c>
      <c r="C50" s="85" t="s">
        <v>325</v>
      </c>
      <c r="D50" s="76">
        <v>21800</v>
      </c>
      <c r="E50" s="76">
        <v>0</v>
      </c>
      <c r="F50" s="97">
        <f t="shared" si="0"/>
        <v>21800</v>
      </c>
    </row>
    <row r="51" spans="1:6" ht="25.5">
      <c r="A51" s="57" t="s">
        <v>198</v>
      </c>
      <c r="B51" s="59" t="s">
        <v>123</v>
      </c>
      <c r="C51" s="85" t="s">
        <v>359</v>
      </c>
      <c r="D51" s="76">
        <f>D52+D59</f>
        <v>386636.36</v>
      </c>
      <c r="E51" s="76">
        <f>E52+E59</f>
        <v>60394.88</v>
      </c>
      <c r="F51" s="97">
        <f t="shared" si="0"/>
        <v>326241.48</v>
      </c>
    </row>
    <row r="52" spans="1:6" ht="12.75">
      <c r="A52" s="57" t="s">
        <v>105</v>
      </c>
      <c r="B52" s="59" t="s">
        <v>123</v>
      </c>
      <c r="C52" s="85" t="s">
        <v>360</v>
      </c>
      <c r="D52" s="76">
        <f>D53</f>
        <v>206636.36</v>
      </c>
      <c r="E52" s="76">
        <f>E53</f>
        <v>17294.879999999997</v>
      </c>
      <c r="F52" s="97">
        <f t="shared" si="0"/>
        <v>189341.47999999998</v>
      </c>
    </row>
    <row r="53" spans="1:6" ht="13.5" customHeight="1">
      <c r="A53" s="57" t="s">
        <v>110</v>
      </c>
      <c r="B53" s="59" t="s">
        <v>123</v>
      </c>
      <c r="C53" s="85" t="s">
        <v>361</v>
      </c>
      <c r="D53" s="76">
        <f>D54+D55+D56+D57+D58</f>
        <v>206636.36</v>
      </c>
      <c r="E53" s="76">
        <f>E54+E55+E56+E57+E58</f>
        <v>17294.879999999997</v>
      </c>
      <c r="F53" s="97">
        <f t="shared" si="0"/>
        <v>189341.47999999998</v>
      </c>
    </row>
    <row r="54" spans="1:6" ht="15" customHeight="1">
      <c r="A54" s="57" t="s">
        <v>111</v>
      </c>
      <c r="B54" s="59" t="s">
        <v>123</v>
      </c>
      <c r="C54" s="85" t="s">
        <v>362</v>
      </c>
      <c r="D54" s="76">
        <v>54300</v>
      </c>
      <c r="E54" s="76">
        <v>10619.63</v>
      </c>
      <c r="F54" s="97">
        <f t="shared" si="0"/>
        <v>43680.37</v>
      </c>
    </row>
    <row r="55" spans="1:6" ht="12.75">
      <c r="A55" s="57" t="s">
        <v>155</v>
      </c>
      <c r="B55" s="59" t="s">
        <v>123</v>
      </c>
      <c r="C55" s="85" t="s">
        <v>363</v>
      </c>
      <c r="D55" s="76">
        <v>2000</v>
      </c>
      <c r="E55" s="76">
        <v>0</v>
      </c>
      <c r="F55" s="97">
        <f t="shared" si="0"/>
        <v>2000</v>
      </c>
    </row>
    <row r="56" spans="1:6" ht="12.75">
      <c r="A56" s="57" t="s">
        <v>156</v>
      </c>
      <c r="B56" s="59" t="s">
        <v>123</v>
      </c>
      <c r="C56" s="85" t="s">
        <v>364</v>
      </c>
      <c r="D56" s="76">
        <v>47400</v>
      </c>
      <c r="E56" s="76">
        <v>6675.25</v>
      </c>
      <c r="F56" s="97">
        <f t="shared" si="0"/>
        <v>40724.75</v>
      </c>
    </row>
    <row r="57" spans="1:6" ht="13.5" customHeight="1">
      <c r="A57" s="57" t="s">
        <v>112</v>
      </c>
      <c r="B57" s="59" t="s">
        <v>123</v>
      </c>
      <c r="C57" s="85" t="s">
        <v>365</v>
      </c>
      <c r="D57" s="76">
        <v>19500</v>
      </c>
      <c r="E57" s="76"/>
      <c r="F57" s="97">
        <f t="shared" si="0"/>
        <v>19500</v>
      </c>
    </row>
    <row r="58" spans="1:6" ht="12.75">
      <c r="A58" s="57" t="s">
        <v>115</v>
      </c>
      <c r="B58" s="59" t="s">
        <v>123</v>
      </c>
      <c r="C58" s="85" t="s">
        <v>366</v>
      </c>
      <c r="D58" s="76">
        <v>83436.36</v>
      </c>
      <c r="E58" s="76"/>
      <c r="F58" s="97">
        <f t="shared" si="0"/>
        <v>83436.36</v>
      </c>
    </row>
    <row r="59" spans="1:6" ht="14.25" customHeight="1">
      <c r="A59" s="57" t="s">
        <v>113</v>
      </c>
      <c r="B59" s="59" t="s">
        <v>123</v>
      </c>
      <c r="C59" s="85" t="s">
        <v>367</v>
      </c>
      <c r="D59" s="76">
        <f>D60+D61</f>
        <v>180000</v>
      </c>
      <c r="E59" s="76">
        <f>E60+E61</f>
        <v>43100</v>
      </c>
      <c r="F59" s="97">
        <f t="shared" si="0"/>
        <v>136900</v>
      </c>
    </row>
    <row r="60" spans="1:6" ht="14.25" customHeight="1">
      <c r="A60" s="57" t="s">
        <v>114</v>
      </c>
      <c r="B60" s="59" t="s">
        <v>123</v>
      </c>
      <c r="C60" s="85" t="s">
        <v>368</v>
      </c>
      <c r="D60" s="76">
        <v>25000</v>
      </c>
      <c r="E60" s="76"/>
      <c r="F60" s="97">
        <f t="shared" si="0"/>
        <v>25000</v>
      </c>
    </row>
    <row r="61" spans="1:6" ht="13.5" customHeight="1">
      <c r="A61" s="57" t="s">
        <v>116</v>
      </c>
      <c r="B61" s="59" t="s">
        <v>123</v>
      </c>
      <c r="C61" s="85" t="s">
        <v>369</v>
      </c>
      <c r="D61" s="76">
        <v>155000</v>
      </c>
      <c r="E61" s="76">
        <v>43100</v>
      </c>
      <c r="F61" s="97">
        <f t="shared" si="0"/>
        <v>111900</v>
      </c>
    </row>
    <row r="62" spans="1:6" ht="13.5" customHeight="1">
      <c r="A62" s="57"/>
      <c r="B62" s="59" t="s">
        <v>123</v>
      </c>
      <c r="C62" s="85" t="s">
        <v>485</v>
      </c>
      <c r="D62" s="76">
        <f aca="true" t="shared" si="3" ref="D62:E66">D63</f>
        <v>300</v>
      </c>
      <c r="E62" s="76">
        <f t="shared" si="3"/>
        <v>0</v>
      </c>
      <c r="F62" s="97">
        <f t="shared" si="0"/>
        <v>300</v>
      </c>
    </row>
    <row r="63" spans="1:6" ht="117.75" customHeight="1">
      <c r="A63" s="57" t="s">
        <v>371</v>
      </c>
      <c r="B63" s="59" t="s">
        <v>123</v>
      </c>
      <c r="C63" s="85" t="s">
        <v>370</v>
      </c>
      <c r="D63" s="76">
        <f t="shared" si="3"/>
        <v>300</v>
      </c>
      <c r="E63" s="76">
        <f t="shared" si="3"/>
        <v>0</v>
      </c>
      <c r="F63" s="97">
        <f t="shared" si="0"/>
        <v>300</v>
      </c>
    </row>
    <row r="64" spans="1:6" ht="12.75">
      <c r="A64" s="57" t="s">
        <v>181</v>
      </c>
      <c r="B64" s="59" t="s">
        <v>123</v>
      </c>
      <c r="C64" s="85" t="s">
        <v>372</v>
      </c>
      <c r="D64" s="76">
        <f t="shared" si="3"/>
        <v>300</v>
      </c>
      <c r="E64" s="76">
        <f t="shared" si="3"/>
        <v>0</v>
      </c>
      <c r="F64" s="97">
        <f t="shared" si="0"/>
        <v>300</v>
      </c>
    </row>
    <row r="65" spans="1:6" ht="12.75">
      <c r="A65" s="57" t="s">
        <v>105</v>
      </c>
      <c r="B65" s="59" t="s">
        <v>123</v>
      </c>
      <c r="C65" s="85" t="s">
        <v>373</v>
      </c>
      <c r="D65" s="76">
        <f t="shared" si="3"/>
        <v>300</v>
      </c>
      <c r="E65" s="76">
        <f t="shared" si="3"/>
        <v>0</v>
      </c>
      <c r="F65" s="97">
        <f t="shared" si="0"/>
        <v>300</v>
      </c>
    </row>
    <row r="66" spans="1:6" ht="12.75" customHeight="1">
      <c r="A66" s="57" t="s">
        <v>376</v>
      </c>
      <c r="B66" s="59" t="s">
        <v>123</v>
      </c>
      <c r="C66" s="85" t="s">
        <v>374</v>
      </c>
      <c r="D66" s="76">
        <f t="shared" si="3"/>
        <v>300</v>
      </c>
      <c r="E66" s="76">
        <f t="shared" si="3"/>
        <v>0</v>
      </c>
      <c r="F66" s="97">
        <f t="shared" si="0"/>
        <v>300</v>
      </c>
    </row>
    <row r="67" spans="1:6" ht="25.5" customHeight="1">
      <c r="A67" s="57" t="s">
        <v>377</v>
      </c>
      <c r="B67" s="59" t="s">
        <v>123</v>
      </c>
      <c r="C67" s="85" t="s">
        <v>375</v>
      </c>
      <c r="D67" s="76">
        <v>300</v>
      </c>
      <c r="E67" s="76">
        <v>0</v>
      </c>
      <c r="F67" s="97">
        <f t="shared" si="0"/>
        <v>300</v>
      </c>
    </row>
    <row r="68" spans="1:6" ht="25.5" customHeight="1">
      <c r="A68" s="57"/>
      <c r="B68" s="59" t="s">
        <v>123</v>
      </c>
      <c r="C68" s="85" t="s">
        <v>486</v>
      </c>
      <c r="D68" s="76">
        <f>D69</f>
        <v>6000</v>
      </c>
      <c r="E68" s="76">
        <f>E69</f>
        <v>1402.22</v>
      </c>
      <c r="F68" s="97">
        <f t="shared" si="0"/>
        <v>4597.78</v>
      </c>
    </row>
    <row r="69" spans="1:6" ht="102.75" customHeight="1">
      <c r="A69" s="57" t="s">
        <v>379</v>
      </c>
      <c r="B69" s="59" t="s">
        <v>123</v>
      </c>
      <c r="C69" s="85" t="s">
        <v>378</v>
      </c>
      <c r="D69" s="76">
        <f>D70+D73</f>
        <v>6000</v>
      </c>
      <c r="E69" s="76">
        <f>E70+E73</f>
        <v>1402.22</v>
      </c>
      <c r="F69" s="97">
        <f t="shared" si="0"/>
        <v>4597.78</v>
      </c>
    </row>
    <row r="70" spans="1:6" ht="25.5" customHeight="1">
      <c r="A70" s="57" t="s">
        <v>381</v>
      </c>
      <c r="B70" s="59" t="s">
        <v>123</v>
      </c>
      <c r="C70" s="85" t="s">
        <v>380</v>
      </c>
      <c r="D70" s="76">
        <f>D71</f>
        <v>700</v>
      </c>
      <c r="E70" s="76">
        <f>E71</f>
        <v>146</v>
      </c>
      <c r="F70" s="97">
        <f t="shared" si="0"/>
        <v>554</v>
      </c>
    </row>
    <row r="71" spans="1:6" ht="25.5" customHeight="1">
      <c r="A71" s="57" t="s">
        <v>383</v>
      </c>
      <c r="B71" s="59" t="s">
        <v>123</v>
      </c>
      <c r="C71" s="85" t="s">
        <v>382</v>
      </c>
      <c r="D71" s="76">
        <f>D72</f>
        <v>700</v>
      </c>
      <c r="E71" s="76">
        <f>E72</f>
        <v>146</v>
      </c>
      <c r="F71" s="97">
        <f t="shared" si="0"/>
        <v>554</v>
      </c>
    </row>
    <row r="72" spans="1:6" ht="25.5" customHeight="1">
      <c r="A72" s="57" t="s">
        <v>384</v>
      </c>
      <c r="B72" s="59" t="s">
        <v>123</v>
      </c>
      <c r="C72" s="85" t="s">
        <v>385</v>
      </c>
      <c r="D72" s="76">
        <v>700</v>
      </c>
      <c r="E72" s="76">
        <v>146</v>
      </c>
      <c r="F72" s="97">
        <f t="shared" si="0"/>
        <v>554</v>
      </c>
    </row>
    <row r="73" spans="1:6" ht="25.5" customHeight="1">
      <c r="A73" s="57" t="s">
        <v>387</v>
      </c>
      <c r="B73" s="59" t="s">
        <v>123</v>
      </c>
      <c r="C73" s="85" t="s">
        <v>386</v>
      </c>
      <c r="D73" s="76">
        <f>D74</f>
        <v>5300</v>
      </c>
      <c r="E73" s="76">
        <f>E74</f>
        <v>1256.22</v>
      </c>
      <c r="F73" s="97">
        <f aca="true" t="shared" si="4" ref="F73:F136">D73-E73</f>
        <v>4043.7799999999997</v>
      </c>
    </row>
    <row r="74" spans="1:6" ht="25.5" customHeight="1">
      <c r="A74" s="57" t="s">
        <v>383</v>
      </c>
      <c r="B74" s="59" t="s">
        <v>123</v>
      </c>
      <c r="C74" s="85" t="s">
        <v>388</v>
      </c>
      <c r="D74" s="76">
        <f>D75</f>
        <v>5300</v>
      </c>
      <c r="E74" s="76">
        <f>E75</f>
        <v>1256.22</v>
      </c>
      <c r="F74" s="97">
        <f t="shared" si="4"/>
        <v>4043.7799999999997</v>
      </c>
    </row>
    <row r="75" spans="1:6" ht="25.5" customHeight="1">
      <c r="A75" s="57" t="s">
        <v>384</v>
      </c>
      <c r="B75" s="59" t="s">
        <v>123</v>
      </c>
      <c r="C75" s="85" t="s">
        <v>389</v>
      </c>
      <c r="D75" s="76">
        <v>5300</v>
      </c>
      <c r="E75" s="76">
        <v>1256.22</v>
      </c>
      <c r="F75" s="97">
        <f t="shared" si="4"/>
        <v>4043.7799999999997</v>
      </c>
    </row>
    <row r="76" spans="1:6" ht="13.5" customHeight="1">
      <c r="A76" s="57" t="s">
        <v>199</v>
      </c>
      <c r="B76" s="59" t="s">
        <v>123</v>
      </c>
      <c r="C76" s="85" t="s">
        <v>390</v>
      </c>
      <c r="D76" s="76">
        <f>D77</f>
        <v>200</v>
      </c>
      <c r="E76" s="76">
        <f>E77</f>
        <v>0</v>
      </c>
      <c r="F76" s="97">
        <f t="shared" si="4"/>
        <v>200</v>
      </c>
    </row>
    <row r="77" spans="1:6" ht="13.5" customHeight="1">
      <c r="A77" s="57"/>
      <c r="B77" s="59" t="s">
        <v>123</v>
      </c>
      <c r="C77" s="85" t="s">
        <v>487</v>
      </c>
      <c r="D77" s="76">
        <f>D78</f>
        <v>200</v>
      </c>
      <c r="E77" s="76">
        <f>E78</f>
        <v>0</v>
      </c>
      <c r="F77" s="97">
        <f t="shared" si="4"/>
        <v>200</v>
      </c>
    </row>
    <row r="78" spans="1:6" ht="127.5" customHeight="1">
      <c r="A78" s="57" t="s">
        <v>137</v>
      </c>
      <c r="B78" s="59" t="s">
        <v>123</v>
      </c>
      <c r="C78" s="85" t="s">
        <v>488</v>
      </c>
      <c r="D78" s="76">
        <f>D79+D82</f>
        <v>200</v>
      </c>
      <c r="E78" s="76">
        <f>E79+E82</f>
        <v>0</v>
      </c>
      <c r="F78" s="97">
        <f t="shared" si="4"/>
        <v>200</v>
      </c>
    </row>
    <row r="79" spans="1:6" ht="25.5">
      <c r="A79" s="57" t="s">
        <v>58</v>
      </c>
      <c r="B79" s="59" t="s">
        <v>123</v>
      </c>
      <c r="C79" s="85" t="s">
        <v>55</v>
      </c>
      <c r="D79" s="76">
        <f>D80</f>
        <v>0</v>
      </c>
      <c r="E79" s="76">
        <f>E80</f>
        <v>0</v>
      </c>
      <c r="F79" s="97">
        <f t="shared" si="4"/>
        <v>0</v>
      </c>
    </row>
    <row r="80" spans="1:6" ht="14.25" customHeight="1">
      <c r="A80" s="57" t="s">
        <v>113</v>
      </c>
      <c r="B80" s="59" t="s">
        <v>123</v>
      </c>
      <c r="C80" s="85" t="s">
        <v>56</v>
      </c>
      <c r="D80" s="76">
        <f>D81</f>
        <v>0</v>
      </c>
      <c r="E80" s="76">
        <f>E81</f>
        <v>0</v>
      </c>
      <c r="F80" s="97">
        <f t="shared" si="4"/>
        <v>0</v>
      </c>
    </row>
    <row r="81" spans="1:6" ht="13.5" customHeight="1">
      <c r="A81" s="57" t="s">
        <v>116</v>
      </c>
      <c r="B81" s="59" t="s">
        <v>123</v>
      </c>
      <c r="C81" s="85" t="s">
        <v>57</v>
      </c>
      <c r="D81" s="76">
        <v>0</v>
      </c>
      <c r="E81" s="76">
        <v>0</v>
      </c>
      <c r="F81" s="97">
        <f t="shared" si="4"/>
        <v>0</v>
      </c>
    </row>
    <row r="82" spans="1:6" ht="24" customHeight="1">
      <c r="A82" s="57" t="s">
        <v>198</v>
      </c>
      <c r="B82" s="59" t="s">
        <v>123</v>
      </c>
      <c r="C82" s="85" t="s">
        <v>54</v>
      </c>
      <c r="D82" s="76">
        <f>D83</f>
        <v>200</v>
      </c>
      <c r="E82" s="76">
        <f>E83</f>
        <v>0</v>
      </c>
      <c r="F82" s="97">
        <f t="shared" si="4"/>
        <v>200</v>
      </c>
    </row>
    <row r="83" spans="1:6" ht="12.75">
      <c r="A83" s="57" t="s">
        <v>113</v>
      </c>
      <c r="B83" s="59" t="s">
        <v>123</v>
      </c>
      <c r="C83" s="85" t="s">
        <v>53</v>
      </c>
      <c r="D83" s="76">
        <f>D84</f>
        <v>200</v>
      </c>
      <c r="E83" s="76">
        <f>E84</f>
        <v>0</v>
      </c>
      <c r="F83" s="97">
        <f t="shared" si="4"/>
        <v>200</v>
      </c>
    </row>
    <row r="84" spans="1:6" ht="14.25" customHeight="1">
      <c r="A84" s="57" t="s">
        <v>116</v>
      </c>
      <c r="B84" s="59" t="s">
        <v>123</v>
      </c>
      <c r="C84" s="85" t="s">
        <v>52</v>
      </c>
      <c r="D84" s="76">
        <v>200</v>
      </c>
      <c r="E84" s="76">
        <v>0</v>
      </c>
      <c r="F84" s="97">
        <f t="shared" si="4"/>
        <v>200</v>
      </c>
    </row>
    <row r="85" spans="1:6" ht="14.25" customHeight="1">
      <c r="A85" s="57" t="s">
        <v>392</v>
      </c>
      <c r="B85" s="59" t="s">
        <v>123</v>
      </c>
      <c r="C85" s="86" t="s">
        <v>393</v>
      </c>
      <c r="D85" s="87">
        <f aca="true" t="shared" si="5" ref="D85:D90">D86</f>
        <v>128000</v>
      </c>
      <c r="E85" s="76">
        <f aca="true" t="shared" si="6" ref="E85:E90">E86</f>
        <v>0</v>
      </c>
      <c r="F85" s="97">
        <f t="shared" si="4"/>
        <v>128000</v>
      </c>
    </row>
    <row r="86" spans="1:6" ht="14.25" customHeight="1">
      <c r="A86" s="57" t="s">
        <v>395</v>
      </c>
      <c r="B86" s="59" t="s">
        <v>123</v>
      </c>
      <c r="C86" s="85" t="s">
        <v>394</v>
      </c>
      <c r="D86" s="76">
        <f t="shared" si="5"/>
        <v>128000</v>
      </c>
      <c r="E86" s="76">
        <f t="shared" si="6"/>
        <v>0</v>
      </c>
      <c r="F86" s="97">
        <f t="shared" si="4"/>
        <v>128000</v>
      </c>
    </row>
    <row r="87" spans="1:6" ht="14.25" customHeight="1">
      <c r="A87" s="57"/>
      <c r="B87" s="59" t="s">
        <v>123</v>
      </c>
      <c r="C87" s="85" t="s">
        <v>489</v>
      </c>
      <c r="D87" s="76">
        <f t="shared" si="5"/>
        <v>128000</v>
      </c>
      <c r="E87" s="76">
        <f t="shared" si="6"/>
        <v>0</v>
      </c>
      <c r="F87" s="97">
        <f t="shared" si="4"/>
        <v>128000</v>
      </c>
    </row>
    <row r="88" spans="1:6" ht="37.5" customHeight="1">
      <c r="A88" s="57" t="s">
        <v>60</v>
      </c>
      <c r="B88" s="59" t="s">
        <v>123</v>
      </c>
      <c r="C88" s="85" t="s">
        <v>59</v>
      </c>
      <c r="D88" s="76">
        <f t="shared" si="5"/>
        <v>128000</v>
      </c>
      <c r="E88" s="76">
        <f t="shared" si="6"/>
        <v>0</v>
      </c>
      <c r="F88" s="97">
        <f t="shared" si="4"/>
        <v>128000</v>
      </c>
    </row>
    <row r="89" spans="1:6" ht="14.25" customHeight="1">
      <c r="A89" s="57" t="s">
        <v>62</v>
      </c>
      <c r="B89" s="59" t="s">
        <v>123</v>
      </c>
      <c r="C89" s="85" t="s">
        <v>61</v>
      </c>
      <c r="D89" s="76">
        <f t="shared" si="5"/>
        <v>128000</v>
      </c>
      <c r="E89" s="76">
        <f t="shared" si="6"/>
        <v>0</v>
      </c>
      <c r="F89" s="97">
        <f t="shared" si="4"/>
        <v>128000</v>
      </c>
    </row>
    <row r="90" spans="1:6" ht="14.25" customHeight="1">
      <c r="A90" s="57" t="s">
        <v>383</v>
      </c>
      <c r="B90" s="59" t="s">
        <v>123</v>
      </c>
      <c r="C90" s="85" t="s">
        <v>63</v>
      </c>
      <c r="D90" s="76">
        <f t="shared" si="5"/>
        <v>128000</v>
      </c>
      <c r="E90" s="76">
        <f t="shared" si="6"/>
        <v>0</v>
      </c>
      <c r="F90" s="97">
        <f t="shared" si="4"/>
        <v>128000</v>
      </c>
    </row>
    <row r="91" spans="1:6" ht="14.25" customHeight="1">
      <c r="A91" s="57" t="s">
        <v>384</v>
      </c>
      <c r="B91" s="59" t="s">
        <v>123</v>
      </c>
      <c r="C91" s="85" t="s">
        <v>64</v>
      </c>
      <c r="D91" s="76">
        <v>128000</v>
      </c>
      <c r="E91" s="76">
        <v>0</v>
      </c>
      <c r="F91" s="97">
        <f t="shared" si="4"/>
        <v>128000</v>
      </c>
    </row>
    <row r="92" spans="1:6" ht="13.5" customHeight="1">
      <c r="A92" s="57" t="s">
        <v>157</v>
      </c>
      <c r="B92" s="59" t="s">
        <v>123</v>
      </c>
      <c r="C92" s="86" t="s">
        <v>391</v>
      </c>
      <c r="D92" s="87">
        <f>D93+D100+D107</f>
        <v>27000</v>
      </c>
      <c r="E92" s="87">
        <f>E93+E100+E107</f>
        <v>0</v>
      </c>
      <c r="F92" s="97">
        <f t="shared" si="4"/>
        <v>27000</v>
      </c>
    </row>
    <row r="93" spans="1:6" ht="25.5">
      <c r="A93" s="57" t="s">
        <v>414</v>
      </c>
      <c r="B93" s="59" t="s">
        <v>123</v>
      </c>
      <c r="C93" s="85" t="s">
        <v>398</v>
      </c>
      <c r="D93" s="76">
        <f aca="true" t="shared" si="7" ref="D93:D98">D94</f>
        <v>1000</v>
      </c>
      <c r="E93" s="76">
        <f aca="true" t="shared" si="8" ref="E93:E98">E94</f>
        <v>0</v>
      </c>
      <c r="F93" s="97">
        <f t="shared" si="4"/>
        <v>1000</v>
      </c>
    </row>
    <row r="94" spans="1:6" ht="12.75">
      <c r="A94" s="57"/>
      <c r="B94" s="59" t="s">
        <v>123</v>
      </c>
      <c r="C94" s="85" t="s">
        <v>490</v>
      </c>
      <c r="D94" s="76">
        <f t="shared" si="7"/>
        <v>1000</v>
      </c>
      <c r="E94" s="76">
        <f t="shared" si="8"/>
        <v>0</v>
      </c>
      <c r="F94" s="97">
        <f t="shared" si="4"/>
        <v>1000</v>
      </c>
    </row>
    <row r="95" spans="1:6" ht="89.25" customHeight="1">
      <c r="A95" s="57" t="s">
        <v>415</v>
      </c>
      <c r="B95" s="59" t="s">
        <v>123</v>
      </c>
      <c r="C95" s="85" t="s">
        <v>399</v>
      </c>
      <c r="D95" s="76">
        <f t="shared" si="7"/>
        <v>1000</v>
      </c>
      <c r="E95" s="76">
        <f t="shared" si="8"/>
        <v>0</v>
      </c>
      <c r="F95" s="97">
        <f t="shared" si="4"/>
        <v>1000</v>
      </c>
    </row>
    <row r="96" spans="1:6" ht="29.25" customHeight="1">
      <c r="A96" s="57" t="s">
        <v>198</v>
      </c>
      <c r="B96" s="59" t="s">
        <v>123</v>
      </c>
      <c r="C96" s="85" t="s">
        <v>400</v>
      </c>
      <c r="D96" s="76">
        <f t="shared" si="7"/>
        <v>1000</v>
      </c>
      <c r="E96" s="76">
        <f t="shared" si="8"/>
        <v>0</v>
      </c>
      <c r="F96" s="97">
        <f t="shared" si="4"/>
        <v>1000</v>
      </c>
    </row>
    <row r="97" spans="1:6" ht="12.75">
      <c r="A97" s="57" t="s">
        <v>105</v>
      </c>
      <c r="B97" s="59" t="s">
        <v>123</v>
      </c>
      <c r="C97" s="85" t="s">
        <v>401</v>
      </c>
      <c r="D97" s="76">
        <f t="shared" si="7"/>
        <v>1000</v>
      </c>
      <c r="E97" s="76">
        <f t="shared" si="8"/>
        <v>0</v>
      </c>
      <c r="F97" s="97">
        <f t="shared" si="4"/>
        <v>1000</v>
      </c>
    </row>
    <row r="98" spans="1:6" ht="12.75">
      <c r="A98" s="57" t="s">
        <v>110</v>
      </c>
      <c r="B98" s="59" t="s">
        <v>123</v>
      </c>
      <c r="C98" s="85" t="s">
        <v>402</v>
      </c>
      <c r="D98" s="76">
        <f t="shared" si="7"/>
        <v>1000</v>
      </c>
      <c r="E98" s="76">
        <f t="shared" si="8"/>
        <v>0</v>
      </c>
      <c r="F98" s="97">
        <f t="shared" si="4"/>
        <v>1000</v>
      </c>
    </row>
    <row r="99" spans="1:6" ht="12.75">
      <c r="A99" s="57" t="s">
        <v>416</v>
      </c>
      <c r="B99" s="59" t="s">
        <v>123</v>
      </c>
      <c r="C99" s="85" t="s">
        <v>403</v>
      </c>
      <c r="D99" s="76">
        <v>1000</v>
      </c>
      <c r="E99" s="76">
        <v>0</v>
      </c>
      <c r="F99" s="97">
        <f t="shared" si="4"/>
        <v>1000</v>
      </c>
    </row>
    <row r="100" spans="1:6" ht="25.5">
      <c r="A100" s="57" t="s">
        <v>417</v>
      </c>
      <c r="B100" s="59" t="s">
        <v>123</v>
      </c>
      <c r="C100" s="85" t="s">
        <v>404</v>
      </c>
      <c r="D100" s="76">
        <f aca="true" t="shared" si="9" ref="D100:D105">D101</f>
        <v>1000</v>
      </c>
      <c r="E100" s="76">
        <f aca="true" t="shared" si="10" ref="E100:E105">E101</f>
        <v>0</v>
      </c>
      <c r="F100" s="97">
        <f t="shared" si="4"/>
        <v>1000</v>
      </c>
    </row>
    <row r="101" spans="1:6" ht="12.75">
      <c r="A101" s="57"/>
      <c r="B101" s="59" t="s">
        <v>123</v>
      </c>
      <c r="C101" s="85" t="s">
        <v>491</v>
      </c>
      <c r="D101" s="76">
        <f t="shared" si="9"/>
        <v>1000</v>
      </c>
      <c r="E101" s="76">
        <f t="shared" si="10"/>
        <v>0</v>
      </c>
      <c r="F101" s="97">
        <f t="shared" si="4"/>
        <v>1000</v>
      </c>
    </row>
    <row r="102" spans="1:6" ht="89.25">
      <c r="A102" s="57" t="s">
        <v>150</v>
      </c>
      <c r="B102" s="59" t="s">
        <v>123</v>
      </c>
      <c r="C102" s="85" t="s">
        <v>405</v>
      </c>
      <c r="D102" s="76">
        <f t="shared" si="9"/>
        <v>1000</v>
      </c>
      <c r="E102" s="76">
        <f t="shared" si="10"/>
        <v>0</v>
      </c>
      <c r="F102" s="97">
        <f t="shared" si="4"/>
        <v>1000</v>
      </c>
    </row>
    <row r="103" spans="1:6" ht="25.5">
      <c r="A103" s="57" t="s">
        <v>198</v>
      </c>
      <c r="B103" s="59" t="s">
        <v>123</v>
      </c>
      <c r="C103" s="85" t="s">
        <v>406</v>
      </c>
      <c r="D103" s="76">
        <f t="shared" si="9"/>
        <v>1000</v>
      </c>
      <c r="E103" s="76">
        <f t="shared" si="10"/>
        <v>0</v>
      </c>
      <c r="F103" s="97">
        <f t="shared" si="4"/>
        <v>1000</v>
      </c>
    </row>
    <row r="104" spans="1:6" ht="15" customHeight="1">
      <c r="A104" s="57" t="s">
        <v>105</v>
      </c>
      <c r="B104" s="59" t="s">
        <v>123</v>
      </c>
      <c r="C104" s="85" t="s">
        <v>407</v>
      </c>
      <c r="D104" s="76">
        <f t="shared" si="9"/>
        <v>1000</v>
      </c>
      <c r="E104" s="76">
        <f t="shared" si="10"/>
        <v>0</v>
      </c>
      <c r="F104" s="97">
        <f t="shared" si="4"/>
        <v>1000</v>
      </c>
    </row>
    <row r="105" spans="1:6" ht="17.25" customHeight="1">
      <c r="A105" s="57" t="s">
        <v>110</v>
      </c>
      <c r="B105" s="59" t="s">
        <v>123</v>
      </c>
      <c r="C105" s="85" t="s">
        <v>408</v>
      </c>
      <c r="D105" s="76">
        <f t="shared" si="9"/>
        <v>1000</v>
      </c>
      <c r="E105" s="76">
        <f t="shared" si="10"/>
        <v>0</v>
      </c>
      <c r="F105" s="97">
        <f t="shared" si="4"/>
        <v>1000</v>
      </c>
    </row>
    <row r="106" spans="1:6" ht="12.75">
      <c r="A106" s="57" t="s">
        <v>416</v>
      </c>
      <c r="B106" s="59" t="s">
        <v>123</v>
      </c>
      <c r="C106" s="85" t="s">
        <v>409</v>
      </c>
      <c r="D106" s="76">
        <v>1000</v>
      </c>
      <c r="E106" s="76">
        <v>0</v>
      </c>
      <c r="F106" s="97">
        <f t="shared" si="4"/>
        <v>1000</v>
      </c>
    </row>
    <row r="107" spans="1:6" ht="14.25" customHeight="1">
      <c r="A107" s="57" t="s">
        <v>199</v>
      </c>
      <c r="B107" s="59" t="s">
        <v>123</v>
      </c>
      <c r="C107" s="85" t="s">
        <v>397</v>
      </c>
      <c r="D107" s="76">
        <f aca="true" t="shared" si="11" ref="D107:E111">D108</f>
        <v>25000</v>
      </c>
      <c r="E107" s="76">
        <f t="shared" si="11"/>
        <v>0</v>
      </c>
      <c r="F107" s="97">
        <f t="shared" si="4"/>
        <v>25000</v>
      </c>
    </row>
    <row r="108" spans="1:6" ht="14.25" customHeight="1">
      <c r="A108" s="57"/>
      <c r="B108" s="59" t="s">
        <v>123</v>
      </c>
      <c r="C108" s="85" t="s">
        <v>492</v>
      </c>
      <c r="D108" s="76">
        <f t="shared" si="11"/>
        <v>25000</v>
      </c>
      <c r="E108" s="76">
        <f t="shared" si="11"/>
        <v>0</v>
      </c>
      <c r="F108" s="97">
        <f t="shared" si="4"/>
        <v>25000</v>
      </c>
    </row>
    <row r="109" spans="1:6" ht="42" customHeight="1">
      <c r="A109" s="57" t="s">
        <v>151</v>
      </c>
      <c r="B109" s="59" t="s">
        <v>123</v>
      </c>
      <c r="C109" s="85" t="s">
        <v>410</v>
      </c>
      <c r="D109" s="76">
        <f t="shared" si="11"/>
        <v>25000</v>
      </c>
      <c r="E109" s="76">
        <f t="shared" si="11"/>
        <v>0</v>
      </c>
      <c r="F109" s="97">
        <f t="shared" si="4"/>
        <v>25000</v>
      </c>
    </row>
    <row r="110" spans="1:6" ht="15" customHeight="1">
      <c r="A110" s="57" t="s">
        <v>387</v>
      </c>
      <c r="B110" s="59" t="s">
        <v>123</v>
      </c>
      <c r="C110" s="85" t="s">
        <v>411</v>
      </c>
      <c r="D110" s="76">
        <f t="shared" si="11"/>
        <v>25000</v>
      </c>
      <c r="E110" s="76">
        <f t="shared" si="11"/>
        <v>0</v>
      </c>
      <c r="F110" s="97">
        <f t="shared" si="4"/>
        <v>25000</v>
      </c>
    </row>
    <row r="111" spans="1:6" ht="12.75">
      <c r="A111" s="57" t="s">
        <v>383</v>
      </c>
      <c r="B111" s="59" t="s">
        <v>123</v>
      </c>
      <c r="C111" s="85" t="s">
        <v>412</v>
      </c>
      <c r="D111" s="76">
        <f t="shared" si="11"/>
        <v>25000</v>
      </c>
      <c r="E111" s="76">
        <f t="shared" si="11"/>
        <v>0</v>
      </c>
      <c r="F111" s="97">
        <f t="shared" si="4"/>
        <v>25000</v>
      </c>
    </row>
    <row r="112" spans="1:6" ht="27.75" customHeight="1">
      <c r="A112" s="57" t="s">
        <v>384</v>
      </c>
      <c r="B112" s="59" t="s">
        <v>123</v>
      </c>
      <c r="C112" s="85" t="s">
        <v>413</v>
      </c>
      <c r="D112" s="76">
        <v>25000</v>
      </c>
      <c r="E112" s="76"/>
      <c r="F112" s="97">
        <f t="shared" si="4"/>
        <v>25000</v>
      </c>
    </row>
    <row r="113" spans="1:6" ht="27.75" customHeight="1">
      <c r="A113" s="57" t="s">
        <v>2</v>
      </c>
      <c r="B113" s="59" t="s">
        <v>123</v>
      </c>
      <c r="C113" s="86" t="s">
        <v>1</v>
      </c>
      <c r="D113" s="87">
        <f aca="true" t="shared" si="12" ref="D113:E119">D114</f>
        <v>62000</v>
      </c>
      <c r="E113" s="87">
        <f t="shared" si="12"/>
        <v>0</v>
      </c>
      <c r="F113" s="97">
        <f t="shared" si="4"/>
        <v>62000</v>
      </c>
    </row>
    <row r="114" spans="1:6" ht="27.75" customHeight="1">
      <c r="A114" s="57" t="s">
        <v>475</v>
      </c>
      <c r="B114" s="59" t="s">
        <v>123</v>
      </c>
      <c r="C114" s="85" t="s">
        <v>3</v>
      </c>
      <c r="D114" s="76">
        <f t="shared" si="12"/>
        <v>62000</v>
      </c>
      <c r="E114" s="76">
        <f t="shared" si="12"/>
        <v>0</v>
      </c>
      <c r="F114" s="97">
        <f t="shared" si="4"/>
        <v>62000</v>
      </c>
    </row>
    <row r="115" spans="1:6" ht="27.75" customHeight="1">
      <c r="A115" s="57"/>
      <c r="B115" s="59" t="s">
        <v>123</v>
      </c>
      <c r="C115" s="85" t="s">
        <v>476</v>
      </c>
      <c r="D115" s="76">
        <f t="shared" si="12"/>
        <v>62000</v>
      </c>
      <c r="E115" s="76">
        <f t="shared" si="12"/>
        <v>0</v>
      </c>
      <c r="F115" s="97">
        <f t="shared" si="4"/>
        <v>62000</v>
      </c>
    </row>
    <row r="116" spans="1:6" ht="27.75" customHeight="1">
      <c r="A116" s="57" t="s">
        <v>395</v>
      </c>
      <c r="B116" s="59" t="s">
        <v>123</v>
      </c>
      <c r="C116" s="85" t="s">
        <v>493</v>
      </c>
      <c r="D116" s="76">
        <f t="shared" si="12"/>
        <v>62000</v>
      </c>
      <c r="E116" s="76">
        <f t="shared" si="12"/>
        <v>0</v>
      </c>
      <c r="F116" s="97">
        <f t="shared" si="4"/>
        <v>62000</v>
      </c>
    </row>
    <row r="117" spans="1:6" ht="66.75" customHeight="1">
      <c r="A117" s="57" t="s">
        <v>478</v>
      </c>
      <c r="B117" s="59" t="s">
        <v>123</v>
      </c>
      <c r="C117" s="85" t="s">
        <v>477</v>
      </c>
      <c r="D117" s="76">
        <f t="shared" si="12"/>
        <v>62000</v>
      </c>
      <c r="E117" s="76">
        <f t="shared" si="12"/>
        <v>0</v>
      </c>
      <c r="F117" s="97">
        <f t="shared" si="4"/>
        <v>62000</v>
      </c>
    </row>
    <row r="118" spans="1:6" ht="27.75" customHeight="1">
      <c r="A118" s="57" t="s">
        <v>196</v>
      </c>
      <c r="B118" s="59" t="s">
        <v>123</v>
      </c>
      <c r="C118" s="85" t="s">
        <v>479</v>
      </c>
      <c r="D118" s="76">
        <f t="shared" si="12"/>
        <v>62000</v>
      </c>
      <c r="E118" s="76">
        <f t="shared" si="12"/>
        <v>0</v>
      </c>
      <c r="F118" s="97">
        <f t="shared" si="4"/>
        <v>62000</v>
      </c>
    </row>
    <row r="119" spans="1:6" ht="27.75" customHeight="1">
      <c r="A119" s="57" t="s">
        <v>105</v>
      </c>
      <c r="B119" s="59" t="s">
        <v>123</v>
      </c>
      <c r="C119" s="85" t="s">
        <v>480</v>
      </c>
      <c r="D119" s="76">
        <f t="shared" si="12"/>
        <v>62000</v>
      </c>
      <c r="E119" s="76">
        <f t="shared" si="12"/>
        <v>0</v>
      </c>
      <c r="F119" s="97">
        <f t="shared" si="4"/>
        <v>62000</v>
      </c>
    </row>
    <row r="120" spans="1:6" ht="27.75" customHeight="1">
      <c r="A120" s="57" t="s">
        <v>106</v>
      </c>
      <c r="B120" s="59" t="s">
        <v>123</v>
      </c>
      <c r="C120" s="85" t="s">
        <v>481</v>
      </c>
      <c r="D120" s="76">
        <f>D121+D122</f>
        <v>62000</v>
      </c>
      <c r="E120" s="76">
        <f>E121+E122</f>
        <v>0</v>
      </c>
      <c r="F120" s="97">
        <f t="shared" si="4"/>
        <v>62000</v>
      </c>
    </row>
    <row r="121" spans="1:6" ht="27.75" customHeight="1">
      <c r="A121" s="57" t="s">
        <v>107</v>
      </c>
      <c r="B121" s="59" t="s">
        <v>123</v>
      </c>
      <c r="C121" s="85" t="s">
        <v>482</v>
      </c>
      <c r="D121" s="76">
        <v>47500</v>
      </c>
      <c r="E121" s="76"/>
      <c r="F121" s="97">
        <f t="shared" si="4"/>
        <v>47500</v>
      </c>
    </row>
    <row r="122" spans="1:6" ht="27.75" customHeight="1">
      <c r="A122" s="57" t="s">
        <v>108</v>
      </c>
      <c r="B122" s="59" t="s">
        <v>123</v>
      </c>
      <c r="C122" s="85" t="s">
        <v>483</v>
      </c>
      <c r="D122" s="76">
        <v>14500</v>
      </c>
      <c r="E122" s="76"/>
      <c r="F122" s="97">
        <f t="shared" si="4"/>
        <v>14500</v>
      </c>
    </row>
    <row r="123" spans="1:6" ht="26.25" customHeight="1">
      <c r="A123" s="57" t="s">
        <v>418</v>
      </c>
      <c r="B123" s="59" t="s">
        <v>123</v>
      </c>
      <c r="C123" s="86" t="s">
        <v>65</v>
      </c>
      <c r="D123" s="87">
        <f aca="true" t="shared" si="13" ref="D123:E129">D124</f>
        <v>50500</v>
      </c>
      <c r="E123" s="87">
        <f t="shared" si="13"/>
        <v>8450</v>
      </c>
      <c r="F123" s="97">
        <f t="shared" si="4"/>
        <v>42050</v>
      </c>
    </row>
    <row r="124" spans="1:6" ht="26.25" customHeight="1">
      <c r="A124" s="57" t="s">
        <v>419</v>
      </c>
      <c r="B124" s="59" t="s">
        <v>123</v>
      </c>
      <c r="C124" s="85" t="s">
        <v>66</v>
      </c>
      <c r="D124" s="76">
        <f t="shared" si="13"/>
        <v>50500</v>
      </c>
      <c r="E124" s="76">
        <f t="shared" si="13"/>
        <v>8450</v>
      </c>
      <c r="F124" s="97">
        <f t="shared" si="4"/>
        <v>42050</v>
      </c>
    </row>
    <row r="125" spans="1:6" ht="25.5">
      <c r="A125" s="57" t="s">
        <v>396</v>
      </c>
      <c r="B125" s="59" t="s">
        <v>123</v>
      </c>
      <c r="C125" s="85" t="s">
        <v>67</v>
      </c>
      <c r="D125" s="76">
        <f t="shared" si="13"/>
        <v>50500</v>
      </c>
      <c r="E125" s="76">
        <f t="shared" si="13"/>
        <v>8450</v>
      </c>
      <c r="F125" s="97">
        <f t="shared" si="4"/>
        <v>42050</v>
      </c>
    </row>
    <row r="126" spans="1:6" ht="12.75">
      <c r="A126" s="57"/>
      <c r="B126" s="59" t="s">
        <v>123</v>
      </c>
      <c r="C126" s="85" t="s">
        <v>494</v>
      </c>
      <c r="D126" s="76">
        <f t="shared" si="13"/>
        <v>50500</v>
      </c>
      <c r="E126" s="76">
        <f t="shared" si="13"/>
        <v>8450</v>
      </c>
      <c r="F126" s="97">
        <f t="shared" si="4"/>
        <v>42050</v>
      </c>
    </row>
    <row r="127" spans="1:6" ht="138.75" customHeight="1">
      <c r="A127" s="57" t="s">
        <v>69</v>
      </c>
      <c r="B127" s="59" t="s">
        <v>123</v>
      </c>
      <c r="C127" s="85" t="s">
        <v>68</v>
      </c>
      <c r="D127" s="76">
        <f t="shared" si="13"/>
        <v>50500</v>
      </c>
      <c r="E127" s="76">
        <f t="shared" si="13"/>
        <v>8450</v>
      </c>
      <c r="F127" s="97">
        <f t="shared" si="4"/>
        <v>42050</v>
      </c>
    </row>
    <row r="128" spans="1:6" ht="12.75">
      <c r="A128" s="57" t="s">
        <v>181</v>
      </c>
      <c r="B128" s="59" t="s">
        <v>123</v>
      </c>
      <c r="C128" s="85" t="s">
        <v>70</v>
      </c>
      <c r="D128" s="76">
        <f t="shared" si="13"/>
        <v>50500</v>
      </c>
      <c r="E128" s="76">
        <f t="shared" si="13"/>
        <v>8450</v>
      </c>
      <c r="F128" s="97">
        <f t="shared" si="4"/>
        <v>42050</v>
      </c>
    </row>
    <row r="129" spans="1:6" ht="16.5" customHeight="1">
      <c r="A129" s="57" t="s">
        <v>105</v>
      </c>
      <c r="B129" s="59" t="s">
        <v>123</v>
      </c>
      <c r="C129" s="85" t="s">
        <v>71</v>
      </c>
      <c r="D129" s="76">
        <f t="shared" si="13"/>
        <v>50500</v>
      </c>
      <c r="E129" s="76">
        <f t="shared" si="13"/>
        <v>8450</v>
      </c>
      <c r="F129" s="97">
        <f t="shared" si="4"/>
        <v>42050</v>
      </c>
    </row>
    <row r="130" spans="1:6" ht="15.75" customHeight="1">
      <c r="A130" s="57" t="s">
        <v>376</v>
      </c>
      <c r="B130" s="59" t="s">
        <v>123</v>
      </c>
      <c r="C130" s="85" t="s">
        <v>72</v>
      </c>
      <c r="D130" s="76">
        <f>D131</f>
        <v>50500</v>
      </c>
      <c r="E130" s="76">
        <f>E131</f>
        <v>8450</v>
      </c>
      <c r="F130" s="97">
        <f t="shared" si="4"/>
        <v>42050</v>
      </c>
    </row>
    <row r="131" spans="1:6" ht="27" customHeight="1">
      <c r="A131" s="57" t="s">
        <v>377</v>
      </c>
      <c r="B131" s="59" t="s">
        <v>123</v>
      </c>
      <c r="C131" s="85" t="s">
        <v>73</v>
      </c>
      <c r="D131" s="76">
        <v>50500</v>
      </c>
      <c r="E131" s="76">
        <v>8450</v>
      </c>
      <c r="F131" s="97">
        <f t="shared" si="4"/>
        <v>42050</v>
      </c>
    </row>
    <row r="132" spans="1:6" ht="13.5" customHeight="1">
      <c r="A132" s="57" t="s">
        <v>124</v>
      </c>
      <c r="B132" s="59" t="s">
        <v>123</v>
      </c>
      <c r="C132" s="86" t="s">
        <v>74</v>
      </c>
      <c r="D132" s="87">
        <f>D133+D153</f>
        <v>8087900</v>
      </c>
      <c r="E132" s="87">
        <f>E133+E153</f>
        <v>7929031.03</v>
      </c>
      <c r="F132" s="97">
        <f t="shared" si="4"/>
        <v>158868.96999999974</v>
      </c>
    </row>
    <row r="133" spans="1:6" ht="14.25" customHeight="1">
      <c r="A133" s="57" t="s">
        <v>125</v>
      </c>
      <c r="B133" s="59" t="s">
        <v>123</v>
      </c>
      <c r="C133" s="85" t="s">
        <v>75</v>
      </c>
      <c r="D133" s="76">
        <f>D134+D146</f>
        <v>7885900</v>
      </c>
      <c r="E133" s="76">
        <f>E134+E146</f>
        <v>7885883</v>
      </c>
      <c r="F133" s="97">
        <f t="shared" si="4"/>
        <v>17</v>
      </c>
    </row>
    <row r="134" spans="1:6" ht="27" customHeight="1">
      <c r="A134" s="57" t="s">
        <v>82</v>
      </c>
      <c r="B134" s="59" t="s">
        <v>123</v>
      </c>
      <c r="C134" s="85" t="s">
        <v>76</v>
      </c>
      <c r="D134" s="76">
        <f>D135</f>
        <v>99000</v>
      </c>
      <c r="E134" s="76">
        <f>E135</f>
        <v>99000</v>
      </c>
      <c r="F134" s="97">
        <f t="shared" si="4"/>
        <v>0</v>
      </c>
    </row>
    <row r="135" spans="1:6" ht="27" customHeight="1">
      <c r="A135" s="57"/>
      <c r="B135" s="59" t="s">
        <v>123</v>
      </c>
      <c r="C135" s="85" t="s">
        <v>495</v>
      </c>
      <c r="D135" s="76">
        <f>D141</f>
        <v>99000</v>
      </c>
      <c r="E135" s="76">
        <f>E141</f>
        <v>99000</v>
      </c>
      <c r="F135" s="97">
        <f t="shared" si="4"/>
        <v>0</v>
      </c>
    </row>
    <row r="136" spans="1:6" ht="102.75" customHeight="1">
      <c r="A136" s="57" t="s">
        <v>83</v>
      </c>
      <c r="B136" s="59" t="s">
        <v>123</v>
      </c>
      <c r="C136" s="85" t="s">
        <v>77</v>
      </c>
      <c r="D136" s="76">
        <f>D137</f>
        <v>0</v>
      </c>
      <c r="E136" s="76">
        <v>0</v>
      </c>
      <c r="F136" s="97">
        <f t="shared" si="4"/>
        <v>20900</v>
      </c>
    </row>
    <row r="137" spans="1:6" ht="27" customHeight="1">
      <c r="A137" s="57" t="s">
        <v>198</v>
      </c>
      <c r="B137" s="59" t="s">
        <v>123</v>
      </c>
      <c r="C137" s="85" t="s">
        <v>78</v>
      </c>
      <c r="D137" s="76">
        <f>D137:D138</f>
        <v>0</v>
      </c>
      <c r="E137" s="76">
        <v>0</v>
      </c>
      <c r="F137" s="97">
        <f aca="true" t="shared" si="14" ref="F137:F145">D137-E137</f>
        <v>20900</v>
      </c>
    </row>
    <row r="138" spans="1:6" ht="15" customHeight="1">
      <c r="A138" s="57" t="s">
        <v>105</v>
      </c>
      <c r="B138" s="59" t="s">
        <v>123</v>
      </c>
      <c r="C138" s="85" t="s">
        <v>79</v>
      </c>
      <c r="D138" s="76">
        <f>D139</f>
        <v>0</v>
      </c>
      <c r="E138" s="76">
        <v>0</v>
      </c>
      <c r="F138" s="97">
        <f t="shared" si="14"/>
        <v>0</v>
      </c>
    </row>
    <row r="139" spans="1:6" ht="13.5" customHeight="1">
      <c r="A139" s="57" t="s">
        <v>110</v>
      </c>
      <c r="B139" s="59" t="s">
        <v>123</v>
      </c>
      <c r="C139" s="85" t="s">
        <v>80</v>
      </c>
      <c r="D139" s="76">
        <f>D140</f>
        <v>0</v>
      </c>
      <c r="E139" s="76">
        <v>0</v>
      </c>
      <c r="F139" s="97">
        <f t="shared" si="14"/>
        <v>0</v>
      </c>
    </row>
    <row r="140" spans="1:6" ht="13.5" customHeight="1">
      <c r="A140" s="57" t="s">
        <v>112</v>
      </c>
      <c r="B140" s="59" t="s">
        <v>123</v>
      </c>
      <c r="C140" s="85" t="s">
        <v>81</v>
      </c>
      <c r="D140" s="76">
        <v>0</v>
      </c>
      <c r="E140" s="76">
        <v>0</v>
      </c>
      <c r="F140" s="97">
        <f t="shared" si="14"/>
        <v>0</v>
      </c>
    </row>
    <row r="141" spans="1:6" ht="102.75" customHeight="1">
      <c r="A141" s="57" t="s">
        <v>90</v>
      </c>
      <c r="B141" s="59" t="s">
        <v>123</v>
      </c>
      <c r="C141" s="85" t="s">
        <v>84</v>
      </c>
      <c r="D141" s="76">
        <f aca="true" t="shared" si="15" ref="D141:E144">D142</f>
        <v>99000</v>
      </c>
      <c r="E141" s="76">
        <f t="shared" si="15"/>
        <v>99000</v>
      </c>
      <c r="F141" s="97">
        <f t="shared" si="14"/>
        <v>0</v>
      </c>
    </row>
    <row r="142" spans="1:6" ht="27" customHeight="1">
      <c r="A142" s="57" t="s">
        <v>198</v>
      </c>
      <c r="B142" s="59" t="s">
        <v>123</v>
      </c>
      <c r="C142" s="85" t="s">
        <v>85</v>
      </c>
      <c r="D142" s="76">
        <f t="shared" si="15"/>
        <v>99000</v>
      </c>
      <c r="E142" s="76">
        <f t="shared" si="15"/>
        <v>99000</v>
      </c>
      <c r="F142" s="97">
        <f t="shared" si="14"/>
        <v>0</v>
      </c>
    </row>
    <row r="143" spans="1:6" ht="15" customHeight="1">
      <c r="A143" s="57" t="s">
        <v>105</v>
      </c>
      <c r="B143" s="59" t="s">
        <v>123</v>
      </c>
      <c r="C143" s="85" t="s">
        <v>86</v>
      </c>
      <c r="D143" s="76">
        <f t="shared" si="15"/>
        <v>99000</v>
      </c>
      <c r="E143" s="76">
        <f t="shared" si="15"/>
        <v>99000</v>
      </c>
      <c r="F143" s="97">
        <f t="shared" si="14"/>
        <v>0</v>
      </c>
    </row>
    <row r="144" spans="1:6" ht="13.5" customHeight="1">
      <c r="A144" s="57" t="s">
        <v>110</v>
      </c>
      <c r="B144" s="59" t="s">
        <v>123</v>
      </c>
      <c r="C144" s="85" t="s">
        <v>87</v>
      </c>
      <c r="D144" s="76">
        <f t="shared" si="15"/>
        <v>99000</v>
      </c>
      <c r="E144" s="76">
        <f t="shared" si="15"/>
        <v>99000</v>
      </c>
      <c r="F144" s="97">
        <f t="shared" si="14"/>
        <v>0</v>
      </c>
    </row>
    <row r="145" spans="1:6" ht="13.5" customHeight="1">
      <c r="A145" s="57" t="s">
        <v>89</v>
      </c>
      <c r="B145" s="59" t="s">
        <v>123</v>
      </c>
      <c r="C145" s="85" t="s">
        <v>88</v>
      </c>
      <c r="D145" s="76">
        <v>99000</v>
      </c>
      <c r="E145" s="76">
        <v>99000</v>
      </c>
      <c r="F145" s="97">
        <f t="shared" si="14"/>
        <v>0</v>
      </c>
    </row>
    <row r="146" spans="1:6" ht="14.25" customHeight="1">
      <c r="A146" s="57" t="s">
        <v>199</v>
      </c>
      <c r="B146" s="59" t="s">
        <v>123</v>
      </c>
      <c r="C146" s="85" t="s">
        <v>442</v>
      </c>
      <c r="D146" s="76">
        <f aca="true" t="shared" si="16" ref="D146:D151">D147</f>
        <v>7786900</v>
      </c>
      <c r="E146" s="76">
        <f aca="true" t="shared" si="17" ref="E146:E151">E147</f>
        <v>7786883</v>
      </c>
      <c r="F146" s="97">
        <f aca="true" t="shared" si="18" ref="F146:F181">D146-E146</f>
        <v>17</v>
      </c>
    </row>
    <row r="147" spans="1:6" ht="14.25" customHeight="1">
      <c r="A147" s="57"/>
      <c r="B147" s="59" t="s">
        <v>123</v>
      </c>
      <c r="C147" s="85" t="s">
        <v>496</v>
      </c>
      <c r="D147" s="76">
        <f t="shared" si="16"/>
        <v>7786900</v>
      </c>
      <c r="E147" s="76">
        <f t="shared" si="17"/>
        <v>7786883</v>
      </c>
      <c r="F147" s="97">
        <f t="shared" si="18"/>
        <v>17</v>
      </c>
    </row>
    <row r="148" spans="1:6" ht="37.5" customHeight="1">
      <c r="A148" s="57" t="s">
        <v>444</v>
      </c>
      <c r="B148" s="59" t="s">
        <v>123</v>
      </c>
      <c r="C148" s="85" t="s">
        <v>443</v>
      </c>
      <c r="D148" s="76">
        <f t="shared" si="16"/>
        <v>7786900</v>
      </c>
      <c r="E148" s="76">
        <f t="shared" si="17"/>
        <v>7786883</v>
      </c>
      <c r="F148" s="97">
        <f t="shared" si="18"/>
        <v>17</v>
      </c>
    </row>
    <row r="149" spans="1:6" ht="28.5" customHeight="1">
      <c r="A149" s="57" t="s">
        <v>446</v>
      </c>
      <c r="B149" s="59" t="s">
        <v>123</v>
      </c>
      <c r="C149" s="85" t="s">
        <v>445</v>
      </c>
      <c r="D149" s="76">
        <f t="shared" si="16"/>
        <v>7786900</v>
      </c>
      <c r="E149" s="76">
        <f t="shared" si="17"/>
        <v>7786883</v>
      </c>
      <c r="F149" s="97">
        <f t="shared" si="18"/>
        <v>17</v>
      </c>
    </row>
    <row r="150" spans="1:6" ht="14.25" customHeight="1">
      <c r="A150" s="57" t="s">
        <v>105</v>
      </c>
      <c r="B150" s="59" t="s">
        <v>123</v>
      </c>
      <c r="C150" s="85" t="s">
        <v>447</v>
      </c>
      <c r="D150" s="76">
        <f t="shared" si="16"/>
        <v>7786900</v>
      </c>
      <c r="E150" s="76">
        <f t="shared" si="17"/>
        <v>7786883</v>
      </c>
      <c r="F150" s="97">
        <f t="shared" si="18"/>
        <v>17</v>
      </c>
    </row>
    <row r="151" spans="1:6" ht="12.75" customHeight="1">
      <c r="A151" s="57" t="s">
        <v>110</v>
      </c>
      <c r="B151" s="59" t="s">
        <v>123</v>
      </c>
      <c r="C151" s="85" t="s">
        <v>448</v>
      </c>
      <c r="D151" s="76">
        <f t="shared" si="16"/>
        <v>7786900</v>
      </c>
      <c r="E151" s="76">
        <f t="shared" si="17"/>
        <v>7786883</v>
      </c>
      <c r="F151" s="97">
        <f t="shared" si="18"/>
        <v>17</v>
      </c>
    </row>
    <row r="152" spans="1:6" ht="12.75">
      <c r="A152" s="57" t="s">
        <v>112</v>
      </c>
      <c r="B152" s="59" t="s">
        <v>123</v>
      </c>
      <c r="C152" s="85" t="s">
        <v>449</v>
      </c>
      <c r="D152" s="76">
        <v>7786900</v>
      </c>
      <c r="E152" s="76">
        <v>7786883</v>
      </c>
      <c r="F152" s="97">
        <f t="shared" si="18"/>
        <v>17</v>
      </c>
    </row>
    <row r="153" spans="1:6" ht="12.75">
      <c r="A153" s="57" t="s">
        <v>439</v>
      </c>
      <c r="B153" s="61">
        <v>200</v>
      </c>
      <c r="C153" s="85" t="s">
        <v>133</v>
      </c>
      <c r="D153" s="76">
        <f>D154+D162+D169+D175</f>
        <v>202000</v>
      </c>
      <c r="E153" s="76">
        <f>E154+E162+E169+E175</f>
        <v>43148.03</v>
      </c>
      <c r="F153" s="97">
        <f t="shared" si="18"/>
        <v>158851.97</v>
      </c>
    </row>
    <row r="154" spans="1:6" ht="25.5">
      <c r="A154" s="57" t="s">
        <v>30</v>
      </c>
      <c r="B154" s="61">
        <v>200</v>
      </c>
      <c r="C154" s="85" t="s">
        <v>134</v>
      </c>
      <c r="D154" s="76">
        <f aca="true" t="shared" si="19" ref="D154:E158">D155</f>
        <v>168000</v>
      </c>
      <c r="E154" s="76">
        <f t="shared" si="19"/>
        <v>43148.03</v>
      </c>
      <c r="F154" s="97">
        <f t="shared" si="18"/>
        <v>124851.97</v>
      </c>
    </row>
    <row r="155" spans="1:6" ht="12.75">
      <c r="A155" s="57"/>
      <c r="B155" s="61">
        <v>200</v>
      </c>
      <c r="C155" s="85" t="s">
        <v>497</v>
      </c>
      <c r="D155" s="76">
        <f t="shared" si="19"/>
        <v>168000</v>
      </c>
      <c r="E155" s="76">
        <f t="shared" si="19"/>
        <v>43148.03</v>
      </c>
      <c r="F155" s="97">
        <f t="shared" si="18"/>
        <v>124851.97</v>
      </c>
    </row>
    <row r="156" spans="1:6" ht="89.25">
      <c r="A156" s="57" t="s">
        <v>31</v>
      </c>
      <c r="B156" s="61">
        <v>200</v>
      </c>
      <c r="C156" s="85" t="s">
        <v>135</v>
      </c>
      <c r="D156" s="76">
        <f t="shared" si="19"/>
        <v>168000</v>
      </c>
      <c r="E156" s="76">
        <f t="shared" si="19"/>
        <v>43148.03</v>
      </c>
      <c r="F156" s="97">
        <f t="shared" si="18"/>
        <v>124851.97</v>
      </c>
    </row>
    <row r="157" spans="1:6" ht="25.5">
      <c r="A157" s="57" t="s">
        <v>198</v>
      </c>
      <c r="B157" s="61">
        <v>200</v>
      </c>
      <c r="C157" s="85" t="s">
        <v>136</v>
      </c>
      <c r="D157" s="76">
        <f t="shared" si="19"/>
        <v>168000</v>
      </c>
      <c r="E157" s="76">
        <f t="shared" si="19"/>
        <v>43148.03</v>
      </c>
      <c r="F157" s="97">
        <f t="shared" si="18"/>
        <v>124851.97</v>
      </c>
    </row>
    <row r="158" spans="1:6" ht="12.75">
      <c r="A158" s="57" t="s">
        <v>105</v>
      </c>
      <c r="B158" s="61">
        <v>200</v>
      </c>
      <c r="C158" s="85" t="s">
        <v>26</v>
      </c>
      <c r="D158" s="76">
        <f t="shared" si="19"/>
        <v>168000</v>
      </c>
      <c r="E158" s="76">
        <f t="shared" si="19"/>
        <v>43148.03</v>
      </c>
      <c r="F158" s="97">
        <f t="shared" si="18"/>
        <v>124851.97</v>
      </c>
    </row>
    <row r="159" spans="1:6" ht="15" customHeight="1">
      <c r="A159" s="57" t="s">
        <v>110</v>
      </c>
      <c r="B159" s="61">
        <v>200</v>
      </c>
      <c r="C159" s="85" t="s">
        <v>27</v>
      </c>
      <c r="D159" s="76">
        <f>D160+D161</f>
        <v>168000</v>
      </c>
      <c r="E159" s="76">
        <f>E160</f>
        <v>43148.03</v>
      </c>
      <c r="F159" s="97">
        <f t="shared" si="18"/>
        <v>124851.97</v>
      </c>
    </row>
    <row r="160" spans="1:6" ht="21.75" customHeight="1">
      <c r="A160" s="57" t="s">
        <v>32</v>
      </c>
      <c r="B160" s="61">
        <v>200</v>
      </c>
      <c r="C160" s="85" t="s">
        <v>28</v>
      </c>
      <c r="D160" s="76">
        <v>158000</v>
      </c>
      <c r="E160" s="76">
        <v>43148.03</v>
      </c>
      <c r="F160" s="97">
        <f t="shared" si="18"/>
        <v>114851.97</v>
      </c>
    </row>
    <row r="161" spans="1:6" ht="21" customHeight="1">
      <c r="A161" s="57" t="s">
        <v>112</v>
      </c>
      <c r="B161" s="61">
        <v>200</v>
      </c>
      <c r="C161" s="85" t="s">
        <v>29</v>
      </c>
      <c r="D161" s="76">
        <v>10000</v>
      </c>
      <c r="E161" s="76">
        <f aca="true" t="shared" si="20" ref="E161:E167">E162</f>
        <v>0</v>
      </c>
      <c r="F161" s="97">
        <f t="shared" si="18"/>
        <v>10000</v>
      </c>
    </row>
    <row r="162" spans="1:6" ht="25.5" customHeight="1">
      <c r="A162" s="57" t="s">
        <v>450</v>
      </c>
      <c r="B162" s="61">
        <v>200</v>
      </c>
      <c r="C162" s="85" t="s">
        <v>33</v>
      </c>
      <c r="D162" s="76">
        <f aca="true" t="shared" si="21" ref="D162:D167">D163</f>
        <v>10000</v>
      </c>
      <c r="E162" s="76">
        <f t="shared" si="20"/>
        <v>0</v>
      </c>
      <c r="F162" s="97">
        <f t="shared" si="18"/>
        <v>10000</v>
      </c>
    </row>
    <row r="163" spans="1:6" ht="25.5" customHeight="1">
      <c r="A163" s="57"/>
      <c r="B163" s="61">
        <v>200</v>
      </c>
      <c r="C163" s="85" t="s">
        <v>498</v>
      </c>
      <c r="D163" s="76">
        <f t="shared" si="21"/>
        <v>10000</v>
      </c>
      <c r="E163" s="76">
        <f t="shared" si="20"/>
        <v>0</v>
      </c>
      <c r="F163" s="97">
        <f t="shared" si="18"/>
        <v>10000</v>
      </c>
    </row>
    <row r="164" spans="1:6" ht="63.75" customHeight="1">
      <c r="A164" s="57" t="s">
        <v>451</v>
      </c>
      <c r="B164" s="61">
        <v>200</v>
      </c>
      <c r="C164" s="85" t="s">
        <v>34</v>
      </c>
      <c r="D164" s="76">
        <f t="shared" si="21"/>
        <v>10000</v>
      </c>
      <c r="E164" s="76">
        <f t="shared" si="20"/>
        <v>0</v>
      </c>
      <c r="F164" s="97">
        <f t="shared" si="18"/>
        <v>10000</v>
      </c>
    </row>
    <row r="165" spans="1:6" ht="27" customHeight="1">
      <c r="A165" s="57" t="s">
        <v>198</v>
      </c>
      <c r="B165" s="61">
        <v>200</v>
      </c>
      <c r="C165" s="85" t="s">
        <v>35</v>
      </c>
      <c r="D165" s="76">
        <f t="shared" si="21"/>
        <v>10000</v>
      </c>
      <c r="E165" s="76">
        <f t="shared" si="20"/>
        <v>0</v>
      </c>
      <c r="F165" s="97">
        <f t="shared" si="18"/>
        <v>10000</v>
      </c>
    </row>
    <row r="166" spans="1:6" ht="21" customHeight="1">
      <c r="A166" s="57" t="s">
        <v>105</v>
      </c>
      <c r="B166" s="61">
        <v>200</v>
      </c>
      <c r="C166" s="85" t="s">
        <v>36</v>
      </c>
      <c r="D166" s="76">
        <f t="shared" si="21"/>
        <v>10000</v>
      </c>
      <c r="E166" s="76">
        <f t="shared" si="20"/>
        <v>0</v>
      </c>
      <c r="F166" s="97">
        <f t="shared" si="18"/>
        <v>10000</v>
      </c>
    </row>
    <row r="167" spans="1:6" ht="21" customHeight="1">
      <c r="A167" s="57" t="s">
        <v>110</v>
      </c>
      <c r="B167" s="61">
        <v>200</v>
      </c>
      <c r="C167" s="85" t="s">
        <v>37</v>
      </c>
      <c r="D167" s="76">
        <f t="shared" si="21"/>
        <v>10000</v>
      </c>
      <c r="E167" s="76">
        <f t="shared" si="20"/>
        <v>0</v>
      </c>
      <c r="F167" s="97">
        <f t="shared" si="18"/>
        <v>10000</v>
      </c>
    </row>
    <row r="168" spans="1:6" ht="21" customHeight="1">
      <c r="A168" s="57" t="s">
        <v>112</v>
      </c>
      <c r="B168" s="61">
        <v>200</v>
      </c>
      <c r="C168" s="85" t="s">
        <v>38</v>
      </c>
      <c r="D168" s="76">
        <v>10000</v>
      </c>
      <c r="E168" s="76">
        <v>0</v>
      </c>
      <c r="F168" s="97">
        <f t="shared" si="18"/>
        <v>10000</v>
      </c>
    </row>
    <row r="169" spans="1:6" ht="39.75" customHeight="1">
      <c r="A169" s="57" t="s">
        <v>452</v>
      </c>
      <c r="B169" s="61">
        <v>200</v>
      </c>
      <c r="C169" s="85" t="s">
        <v>39</v>
      </c>
      <c r="D169" s="76">
        <f aca="true" t="shared" si="22" ref="D169:E173">D170</f>
        <v>4000</v>
      </c>
      <c r="E169" s="76">
        <f t="shared" si="22"/>
        <v>0</v>
      </c>
      <c r="F169" s="97">
        <f t="shared" si="18"/>
        <v>4000</v>
      </c>
    </row>
    <row r="170" spans="1:6" ht="39.75" customHeight="1">
      <c r="A170" s="57"/>
      <c r="B170" s="61">
        <v>200</v>
      </c>
      <c r="C170" s="85" t="s">
        <v>499</v>
      </c>
      <c r="D170" s="76">
        <f t="shared" si="22"/>
        <v>4000</v>
      </c>
      <c r="E170" s="76">
        <f t="shared" si="22"/>
        <v>0</v>
      </c>
      <c r="F170" s="97">
        <f t="shared" si="18"/>
        <v>4000</v>
      </c>
    </row>
    <row r="171" spans="1:6" ht="88.5" customHeight="1">
      <c r="A171" s="57" t="s">
        <v>453</v>
      </c>
      <c r="B171" s="61">
        <v>200</v>
      </c>
      <c r="C171" s="85" t="s">
        <v>40</v>
      </c>
      <c r="D171" s="76">
        <f t="shared" si="22"/>
        <v>4000</v>
      </c>
      <c r="E171" s="76">
        <f t="shared" si="22"/>
        <v>0</v>
      </c>
      <c r="F171" s="97">
        <f t="shared" si="18"/>
        <v>4000</v>
      </c>
    </row>
    <row r="172" spans="1:6" ht="27.75" customHeight="1">
      <c r="A172" s="57" t="s">
        <v>198</v>
      </c>
      <c r="B172" s="61">
        <v>200</v>
      </c>
      <c r="C172" s="85" t="s">
        <v>41</v>
      </c>
      <c r="D172" s="76">
        <f t="shared" si="22"/>
        <v>4000</v>
      </c>
      <c r="E172" s="76">
        <f t="shared" si="22"/>
        <v>0</v>
      </c>
      <c r="F172" s="97">
        <f t="shared" si="18"/>
        <v>4000</v>
      </c>
    </row>
    <row r="173" spans="1:6" ht="21" customHeight="1">
      <c r="A173" s="57" t="s">
        <v>455</v>
      </c>
      <c r="B173" s="61">
        <v>200</v>
      </c>
      <c r="C173" s="85" t="s">
        <v>42</v>
      </c>
      <c r="D173" s="76">
        <f t="shared" si="22"/>
        <v>4000</v>
      </c>
      <c r="E173" s="76">
        <f t="shared" si="22"/>
        <v>0</v>
      </c>
      <c r="F173" s="97">
        <f t="shared" si="18"/>
        <v>4000</v>
      </c>
    </row>
    <row r="174" spans="1:6" ht="21" customHeight="1">
      <c r="A174" s="57" t="s">
        <v>454</v>
      </c>
      <c r="B174" s="61">
        <v>200</v>
      </c>
      <c r="C174" s="85" t="s">
        <v>43</v>
      </c>
      <c r="D174" s="76">
        <v>4000</v>
      </c>
      <c r="E174" s="76">
        <v>0</v>
      </c>
      <c r="F174" s="97">
        <f t="shared" si="18"/>
        <v>4000</v>
      </c>
    </row>
    <row r="175" spans="1:6" ht="26.25" customHeight="1">
      <c r="A175" s="57" t="s">
        <v>456</v>
      </c>
      <c r="B175" s="61">
        <v>200</v>
      </c>
      <c r="C175" s="85" t="s">
        <v>44</v>
      </c>
      <c r="D175" s="76">
        <f aca="true" t="shared" si="23" ref="D175:D180">D176</f>
        <v>20000</v>
      </c>
      <c r="E175" s="76">
        <f aca="true" t="shared" si="24" ref="E175:E180">E176</f>
        <v>0</v>
      </c>
      <c r="F175" s="97">
        <f t="shared" si="18"/>
        <v>20000</v>
      </c>
    </row>
    <row r="176" spans="1:6" ht="26.25" customHeight="1">
      <c r="A176" s="57"/>
      <c r="B176" s="61">
        <v>200</v>
      </c>
      <c r="C176" s="85" t="s">
        <v>500</v>
      </c>
      <c r="D176" s="76">
        <f t="shared" si="23"/>
        <v>20000</v>
      </c>
      <c r="E176" s="76">
        <f t="shared" si="24"/>
        <v>0</v>
      </c>
      <c r="F176" s="97">
        <f t="shared" si="18"/>
        <v>20000</v>
      </c>
    </row>
    <row r="177" spans="1:6" ht="119.25" customHeight="1">
      <c r="A177" s="57" t="s">
        <v>25</v>
      </c>
      <c r="B177" s="61">
        <v>200</v>
      </c>
      <c r="C177" s="85" t="s">
        <v>45</v>
      </c>
      <c r="D177" s="76">
        <f t="shared" si="23"/>
        <v>20000</v>
      </c>
      <c r="E177" s="76">
        <f t="shared" si="24"/>
        <v>0</v>
      </c>
      <c r="F177" s="97">
        <f t="shared" si="18"/>
        <v>20000</v>
      </c>
    </row>
    <row r="178" spans="1:6" ht="28.5" customHeight="1">
      <c r="A178" s="57" t="s">
        <v>198</v>
      </c>
      <c r="B178" s="61">
        <v>200</v>
      </c>
      <c r="C178" s="85" t="s">
        <v>46</v>
      </c>
      <c r="D178" s="76">
        <f t="shared" si="23"/>
        <v>20000</v>
      </c>
      <c r="E178" s="76">
        <f t="shared" si="24"/>
        <v>0</v>
      </c>
      <c r="F178" s="97">
        <f t="shared" si="18"/>
        <v>20000</v>
      </c>
    </row>
    <row r="179" spans="1:6" ht="21" customHeight="1">
      <c r="A179" s="57" t="s">
        <v>105</v>
      </c>
      <c r="B179" s="61">
        <v>200</v>
      </c>
      <c r="C179" s="85" t="s">
        <v>47</v>
      </c>
      <c r="D179" s="76">
        <f t="shared" si="23"/>
        <v>20000</v>
      </c>
      <c r="E179" s="76">
        <f t="shared" si="24"/>
        <v>0</v>
      </c>
      <c r="F179" s="97">
        <f t="shared" si="18"/>
        <v>20000</v>
      </c>
    </row>
    <row r="180" spans="1:6" ht="21" customHeight="1">
      <c r="A180" s="57" t="s">
        <v>110</v>
      </c>
      <c r="B180" s="61">
        <v>200</v>
      </c>
      <c r="C180" s="85" t="s">
        <v>48</v>
      </c>
      <c r="D180" s="76">
        <f t="shared" si="23"/>
        <v>20000</v>
      </c>
      <c r="E180" s="76">
        <f t="shared" si="24"/>
        <v>0</v>
      </c>
      <c r="F180" s="97">
        <f t="shared" si="18"/>
        <v>20000</v>
      </c>
    </row>
    <row r="181" spans="1:6" ht="21" customHeight="1">
      <c r="A181" s="57" t="s">
        <v>89</v>
      </c>
      <c r="B181" s="61">
        <v>200</v>
      </c>
      <c r="C181" s="85" t="s">
        <v>49</v>
      </c>
      <c r="D181" s="76">
        <v>20000</v>
      </c>
      <c r="E181" s="76">
        <v>0</v>
      </c>
      <c r="F181" s="97">
        <f t="shared" si="18"/>
        <v>20000</v>
      </c>
    </row>
    <row r="182" spans="1:6" ht="12.75">
      <c r="A182" s="57" t="s">
        <v>424</v>
      </c>
      <c r="B182" s="61">
        <v>200</v>
      </c>
      <c r="C182" s="86" t="s">
        <v>4</v>
      </c>
      <c r="D182" s="87">
        <f>D183</f>
        <v>6888400</v>
      </c>
      <c r="E182" s="76">
        <f>E183</f>
        <v>3637564</v>
      </c>
      <c r="F182" s="97">
        <f>D182-E182</f>
        <v>3250836</v>
      </c>
    </row>
    <row r="183" spans="1:6" ht="13.5" customHeight="1">
      <c r="A183" s="57" t="s">
        <v>101</v>
      </c>
      <c r="B183" s="61">
        <v>200</v>
      </c>
      <c r="C183" s="85" t="s">
        <v>5</v>
      </c>
      <c r="D183" s="76">
        <f>D184+D191+D202</f>
        <v>6888400</v>
      </c>
      <c r="E183" s="76">
        <f>E184+E191+E202</f>
        <v>3637564</v>
      </c>
      <c r="F183" s="97">
        <f aca="true" t="shared" si="25" ref="F183:F218">D183-E183</f>
        <v>3250836</v>
      </c>
    </row>
    <row r="184" spans="1:6" ht="25.5" customHeight="1">
      <c r="A184" s="57" t="s">
        <v>7</v>
      </c>
      <c r="B184" s="61">
        <v>200</v>
      </c>
      <c r="C184" s="85" t="s">
        <v>6</v>
      </c>
      <c r="D184" s="76">
        <f aca="true" t="shared" si="26" ref="D184:D189">D185</f>
        <v>1300</v>
      </c>
      <c r="E184" s="76">
        <f aca="true" t="shared" si="27" ref="E184:E189">E185</f>
        <v>0</v>
      </c>
      <c r="F184" s="97">
        <f t="shared" si="25"/>
        <v>1300</v>
      </c>
    </row>
    <row r="185" spans="1:6" ht="25.5" customHeight="1">
      <c r="A185" s="57"/>
      <c r="B185" s="61">
        <v>200</v>
      </c>
      <c r="C185" s="85" t="s">
        <v>501</v>
      </c>
      <c r="D185" s="76">
        <f t="shared" si="26"/>
        <v>1300</v>
      </c>
      <c r="E185" s="76">
        <f t="shared" si="27"/>
        <v>0</v>
      </c>
      <c r="F185" s="97">
        <f t="shared" si="25"/>
        <v>1300</v>
      </c>
    </row>
    <row r="186" spans="1:6" ht="89.25" customHeight="1">
      <c r="A186" s="57" t="s">
        <v>9</v>
      </c>
      <c r="B186" s="61">
        <v>200</v>
      </c>
      <c r="C186" s="85" t="s">
        <v>8</v>
      </c>
      <c r="D186" s="76">
        <f t="shared" si="26"/>
        <v>1300</v>
      </c>
      <c r="E186" s="76">
        <f t="shared" si="27"/>
        <v>0</v>
      </c>
      <c r="F186" s="97">
        <f t="shared" si="25"/>
        <v>1300</v>
      </c>
    </row>
    <row r="187" spans="1:6" ht="54" customHeight="1">
      <c r="A187" s="57" t="s">
        <v>158</v>
      </c>
      <c r="B187" s="61">
        <v>200</v>
      </c>
      <c r="C187" s="85" t="s">
        <v>10</v>
      </c>
      <c r="D187" s="76">
        <f t="shared" si="26"/>
        <v>1300</v>
      </c>
      <c r="E187" s="76">
        <f t="shared" si="27"/>
        <v>0</v>
      </c>
      <c r="F187" s="97">
        <f t="shared" si="25"/>
        <v>1300</v>
      </c>
    </row>
    <row r="188" spans="1:6" ht="13.5" customHeight="1">
      <c r="A188" s="57" t="s">
        <v>383</v>
      </c>
      <c r="B188" s="61">
        <v>200</v>
      </c>
      <c r="C188" s="85" t="s">
        <v>11</v>
      </c>
      <c r="D188" s="76">
        <f t="shared" si="26"/>
        <v>1300</v>
      </c>
      <c r="E188" s="76">
        <f t="shared" si="27"/>
        <v>0</v>
      </c>
      <c r="F188" s="97">
        <f t="shared" si="25"/>
        <v>1300</v>
      </c>
    </row>
    <row r="189" spans="1:6" ht="13.5" customHeight="1">
      <c r="A189" s="57" t="s">
        <v>159</v>
      </c>
      <c r="B189" s="61">
        <v>200</v>
      </c>
      <c r="C189" s="85" t="s">
        <v>12</v>
      </c>
      <c r="D189" s="76">
        <f t="shared" si="26"/>
        <v>1300</v>
      </c>
      <c r="E189" s="76">
        <f t="shared" si="27"/>
        <v>0</v>
      </c>
      <c r="F189" s="97">
        <f t="shared" si="25"/>
        <v>1300</v>
      </c>
    </row>
    <row r="190" spans="1:6" ht="29.25" customHeight="1">
      <c r="A190" s="57" t="s">
        <v>160</v>
      </c>
      <c r="B190" s="61">
        <v>200</v>
      </c>
      <c r="C190" s="85" t="s">
        <v>13</v>
      </c>
      <c r="D190" s="76">
        <v>1300</v>
      </c>
      <c r="E190" s="76">
        <v>0</v>
      </c>
      <c r="F190" s="97">
        <f t="shared" si="25"/>
        <v>1300</v>
      </c>
    </row>
    <row r="191" spans="1:6" ht="12.75">
      <c r="A191" s="57" t="s">
        <v>15</v>
      </c>
      <c r="B191" s="61">
        <v>200</v>
      </c>
      <c r="C191" s="85" t="s">
        <v>14</v>
      </c>
      <c r="D191" s="76">
        <f>D192+D196</f>
        <v>4269700</v>
      </c>
      <c r="E191" s="76">
        <f>E192+E196</f>
        <v>1020229</v>
      </c>
      <c r="F191" s="97">
        <f t="shared" si="25"/>
        <v>3249471</v>
      </c>
    </row>
    <row r="192" spans="1:6" ht="51">
      <c r="A192" s="57" t="s">
        <v>158</v>
      </c>
      <c r="B192" s="61">
        <v>200</v>
      </c>
      <c r="C192" s="85" t="s">
        <v>16</v>
      </c>
      <c r="D192" s="76">
        <f aca="true" t="shared" si="28" ref="D192:E194">D193</f>
        <v>4170700</v>
      </c>
      <c r="E192" s="76">
        <f t="shared" si="28"/>
        <v>921229</v>
      </c>
      <c r="F192" s="97">
        <f t="shared" si="25"/>
        <v>3249471</v>
      </c>
    </row>
    <row r="193" spans="1:6" ht="14.25" customHeight="1">
      <c r="A193" s="57" t="s">
        <v>105</v>
      </c>
      <c r="B193" s="61">
        <v>200</v>
      </c>
      <c r="C193" s="85" t="s">
        <v>17</v>
      </c>
      <c r="D193" s="76">
        <f t="shared" si="28"/>
        <v>4170700</v>
      </c>
      <c r="E193" s="76">
        <f t="shared" si="28"/>
        <v>921229</v>
      </c>
      <c r="F193" s="97">
        <f t="shared" si="25"/>
        <v>3249471</v>
      </c>
    </row>
    <row r="194" spans="1:6" ht="15" customHeight="1">
      <c r="A194" s="57" t="s">
        <v>159</v>
      </c>
      <c r="B194" s="61">
        <v>200</v>
      </c>
      <c r="C194" s="85" t="s">
        <v>18</v>
      </c>
      <c r="D194" s="76">
        <f t="shared" si="28"/>
        <v>4170700</v>
      </c>
      <c r="E194" s="76">
        <f t="shared" si="28"/>
        <v>921229</v>
      </c>
      <c r="F194" s="97">
        <f t="shared" si="25"/>
        <v>3249471</v>
      </c>
    </row>
    <row r="195" spans="1:6" ht="25.5">
      <c r="A195" s="57" t="s">
        <v>160</v>
      </c>
      <c r="B195" s="61">
        <v>200</v>
      </c>
      <c r="C195" s="85" t="s">
        <v>19</v>
      </c>
      <c r="D195" s="76">
        <v>4170700</v>
      </c>
      <c r="E195" s="76">
        <v>921229</v>
      </c>
      <c r="F195" s="97">
        <f t="shared" si="25"/>
        <v>3249471</v>
      </c>
    </row>
    <row r="196" spans="1:6" ht="12.75">
      <c r="A196" s="57"/>
      <c r="B196" s="61">
        <v>200</v>
      </c>
      <c r="C196" s="85" t="s">
        <v>502</v>
      </c>
      <c r="D196" s="76">
        <f aca="true" t="shared" si="29" ref="D196:E200">D197</f>
        <v>99000</v>
      </c>
      <c r="E196" s="76">
        <f t="shared" si="29"/>
        <v>99000</v>
      </c>
      <c r="F196" s="97">
        <f t="shared" si="25"/>
        <v>0</v>
      </c>
    </row>
    <row r="197" spans="1:6" ht="64.5" customHeight="1">
      <c r="A197" s="57" t="s">
        <v>457</v>
      </c>
      <c r="B197" s="61">
        <v>200</v>
      </c>
      <c r="C197" s="85" t="s">
        <v>20</v>
      </c>
      <c r="D197" s="76">
        <f t="shared" si="29"/>
        <v>99000</v>
      </c>
      <c r="E197" s="76">
        <f t="shared" si="29"/>
        <v>99000</v>
      </c>
      <c r="F197" s="97">
        <f t="shared" si="25"/>
        <v>0</v>
      </c>
    </row>
    <row r="198" spans="1:6" ht="27" customHeight="1">
      <c r="A198" s="57" t="s">
        <v>198</v>
      </c>
      <c r="B198" s="61">
        <v>200</v>
      </c>
      <c r="C198" s="85" t="s">
        <v>21</v>
      </c>
      <c r="D198" s="76">
        <f t="shared" si="29"/>
        <v>99000</v>
      </c>
      <c r="E198" s="76">
        <f t="shared" si="29"/>
        <v>99000</v>
      </c>
      <c r="F198" s="97">
        <f t="shared" si="25"/>
        <v>0</v>
      </c>
    </row>
    <row r="199" spans="1:6" ht="13.5" customHeight="1">
      <c r="A199" s="57" t="s">
        <v>105</v>
      </c>
      <c r="B199" s="61">
        <v>200</v>
      </c>
      <c r="C199" s="85" t="s">
        <v>22</v>
      </c>
      <c r="D199" s="76">
        <f t="shared" si="29"/>
        <v>99000</v>
      </c>
      <c r="E199" s="76">
        <f t="shared" si="29"/>
        <v>99000</v>
      </c>
      <c r="F199" s="97">
        <f t="shared" si="25"/>
        <v>0</v>
      </c>
    </row>
    <row r="200" spans="1:6" ht="12.75">
      <c r="A200" s="57" t="s">
        <v>110</v>
      </c>
      <c r="B200" s="61">
        <v>200</v>
      </c>
      <c r="C200" s="85" t="s">
        <v>23</v>
      </c>
      <c r="D200" s="76">
        <f t="shared" si="29"/>
        <v>99000</v>
      </c>
      <c r="E200" s="76">
        <f t="shared" si="29"/>
        <v>99000</v>
      </c>
      <c r="F200" s="97">
        <f t="shared" si="25"/>
        <v>0</v>
      </c>
    </row>
    <row r="201" spans="1:6" ht="19.5" customHeight="1">
      <c r="A201" s="57" t="s">
        <v>89</v>
      </c>
      <c r="B201" s="61">
        <v>200</v>
      </c>
      <c r="C201" s="85" t="s">
        <v>24</v>
      </c>
      <c r="D201" s="76">
        <v>99000</v>
      </c>
      <c r="E201" s="76">
        <v>99000</v>
      </c>
      <c r="F201" s="97">
        <f t="shared" si="25"/>
        <v>0</v>
      </c>
    </row>
    <row r="202" spans="1:6" ht="12.75">
      <c r="A202" s="57" t="s">
        <v>395</v>
      </c>
      <c r="B202" s="61">
        <v>200</v>
      </c>
      <c r="C202" s="85" t="s">
        <v>458</v>
      </c>
      <c r="D202" s="76">
        <f aca="true" t="shared" si="30" ref="D202:D207">D203</f>
        <v>2617400</v>
      </c>
      <c r="E202" s="76">
        <f aca="true" t="shared" si="31" ref="E202:E207">E203</f>
        <v>2617335</v>
      </c>
      <c r="F202" s="97">
        <f t="shared" si="25"/>
        <v>65</v>
      </c>
    </row>
    <row r="203" spans="1:6" ht="12.75">
      <c r="A203" s="57"/>
      <c r="B203" s="61">
        <v>200</v>
      </c>
      <c r="C203" s="85" t="s">
        <v>503</v>
      </c>
      <c r="D203" s="76">
        <f t="shared" si="30"/>
        <v>2617400</v>
      </c>
      <c r="E203" s="76">
        <f t="shared" si="31"/>
        <v>2617335</v>
      </c>
      <c r="F203" s="97">
        <f t="shared" si="25"/>
        <v>65</v>
      </c>
    </row>
    <row r="204" spans="1:6" ht="42.75" customHeight="1">
      <c r="A204" s="57" t="s">
        <v>444</v>
      </c>
      <c r="B204" s="61">
        <v>200</v>
      </c>
      <c r="C204" s="85" t="s">
        <v>459</v>
      </c>
      <c r="D204" s="76">
        <f t="shared" si="30"/>
        <v>2617400</v>
      </c>
      <c r="E204" s="76">
        <f t="shared" si="31"/>
        <v>2617335</v>
      </c>
      <c r="F204" s="97">
        <f t="shared" si="25"/>
        <v>65</v>
      </c>
    </row>
    <row r="205" spans="1:6" ht="25.5">
      <c r="A205" s="57" t="s">
        <v>446</v>
      </c>
      <c r="B205" s="61">
        <v>200</v>
      </c>
      <c r="C205" s="85" t="s">
        <v>460</v>
      </c>
      <c r="D205" s="76">
        <f t="shared" si="30"/>
        <v>2617400</v>
      </c>
      <c r="E205" s="76">
        <f t="shared" si="31"/>
        <v>2617335</v>
      </c>
      <c r="F205" s="97">
        <f t="shared" si="25"/>
        <v>65</v>
      </c>
    </row>
    <row r="206" spans="1:6" ht="12.75">
      <c r="A206" s="57" t="s">
        <v>105</v>
      </c>
      <c r="B206" s="61">
        <v>200</v>
      </c>
      <c r="C206" s="85" t="s">
        <v>461</v>
      </c>
      <c r="D206" s="76">
        <f t="shared" si="30"/>
        <v>2617400</v>
      </c>
      <c r="E206" s="76">
        <f t="shared" si="31"/>
        <v>2617335</v>
      </c>
      <c r="F206" s="97">
        <f t="shared" si="25"/>
        <v>65</v>
      </c>
    </row>
    <row r="207" spans="1:6" ht="12.75">
      <c r="A207" s="57" t="s">
        <v>110</v>
      </c>
      <c r="B207" s="61">
        <v>200</v>
      </c>
      <c r="C207" s="85" t="s">
        <v>462</v>
      </c>
      <c r="D207" s="76">
        <f t="shared" si="30"/>
        <v>2617400</v>
      </c>
      <c r="E207" s="76">
        <f t="shared" si="31"/>
        <v>2617335</v>
      </c>
      <c r="F207" s="97">
        <f t="shared" si="25"/>
        <v>65</v>
      </c>
    </row>
    <row r="208" spans="1:6" ht="12.75">
      <c r="A208" s="57" t="s">
        <v>112</v>
      </c>
      <c r="B208" s="61">
        <v>200</v>
      </c>
      <c r="C208" s="85" t="s">
        <v>463</v>
      </c>
      <c r="D208" s="76">
        <v>2617400</v>
      </c>
      <c r="E208" s="76">
        <v>2617335</v>
      </c>
      <c r="F208" s="97">
        <f t="shared" si="25"/>
        <v>65</v>
      </c>
    </row>
    <row r="209" spans="1:6" ht="12.75">
      <c r="A209" s="57" t="s">
        <v>472</v>
      </c>
      <c r="B209" s="61">
        <v>200</v>
      </c>
      <c r="C209" s="86" t="s">
        <v>464</v>
      </c>
      <c r="D209" s="76">
        <f aca="true" t="shared" si="32" ref="D209:D216">D210</f>
        <v>20000</v>
      </c>
      <c r="E209" s="76">
        <f aca="true" t="shared" si="33" ref="E209:E216">E210</f>
        <v>0</v>
      </c>
      <c r="F209" s="97">
        <f t="shared" si="25"/>
        <v>20000</v>
      </c>
    </row>
    <row r="210" spans="1:6" ht="12.75">
      <c r="A210" s="57" t="s">
        <v>473</v>
      </c>
      <c r="B210" s="61">
        <v>200</v>
      </c>
      <c r="C210" s="85" t="s">
        <v>465</v>
      </c>
      <c r="D210" s="76">
        <f t="shared" si="32"/>
        <v>20000</v>
      </c>
      <c r="E210" s="76">
        <f t="shared" si="33"/>
        <v>0</v>
      </c>
      <c r="F210" s="97">
        <f t="shared" si="25"/>
        <v>20000</v>
      </c>
    </row>
    <row r="211" spans="1:6" ht="38.25">
      <c r="A211" s="57" t="s">
        <v>474</v>
      </c>
      <c r="B211" s="61">
        <v>200</v>
      </c>
      <c r="C211" s="85" t="s">
        <v>466</v>
      </c>
      <c r="D211" s="76">
        <f t="shared" si="32"/>
        <v>20000</v>
      </c>
      <c r="E211" s="76">
        <f t="shared" si="33"/>
        <v>0</v>
      </c>
      <c r="F211" s="97">
        <f t="shared" si="25"/>
        <v>20000</v>
      </c>
    </row>
    <row r="212" spans="1:6" ht="12.75">
      <c r="A212" s="57"/>
      <c r="B212" s="61">
        <v>200</v>
      </c>
      <c r="C212" s="85" t="s">
        <v>504</v>
      </c>
      <c r="D212" s="76">
        <f t="shared" si="32"/>
        <v>20000</v>
      </c>
      <c r="E212" s="76">
        <f t="shared" si="33"/>
        <v>0</v>
      </c>
      <c r="F212" s="97">
        <f t="shared" si="25"/>
        <v>20000</v>
      </c>
    </row>
    <row r="213" spans="1:6" ht="75" customHeight="1">
      <c r="A213" s="57" t="s">
        <v>0</v>
      </c>
      <c r="B213" s="61">
        <v>200</v>
      </c>
      <c r="C213" s="85" t="s">
        <v>467</v>
      </c>
      <c r="D213" s="76">
        <f t="shared" si="32"/>
        <v>20000</v>
      </c>
      <c r="E213" s="76">
        <f t="shared" si="33"/>
        <v>0</v>
      </c>
      <c r="F213" s="97">
        <f t="shared" si="25"/>
        <v>20000</v>
      </c>
    </row>
    <row r="214" spans="1:6" ht="25.5">
      <c r="A214" s="57" t="s">
        <v>198</v>
      </c>
      <c r="B214" s="61">
        <v>200</v>
      </c>
      <c r="C214" s="85" t="s">
        <v>468</v>
      </c>
      <c r="D214" s="76">
        <f t="shared" si="32"/>
        <v>20000</v>
      </c>
      <c r="E214" s="76">
        <f t="shared" si="33"/>
        <v>0</v>
      </c>
      <c r="F214" s="97">
        <f t="shared" si="25"/>
        <v>20000</v>
      </c>
    </row>
    <row r="215" spans="1:6" ht="12.75">
      <c r="A215" s="57" t="s">
        <v>105</v>
      </c>
      <c r="B215" s="61">
        <v>200</v>
      </c>
      <c r="C215" s="85" t="s">
        <v>469</v>
      </c>
      <c r="D215" s="76">
        <f t="shared" si="32"/>
        <v>20000</v>
      </c>
      <c r="E215" s="76">
        <f t="shared" si="33"/>
        <v>0</v>
      </c>
      <c r="F215" s="97">
        <f t="shared" si="25"/>
        <v>20000</v>
      </c>
    </row>
    <row r="216" spans="1:6" ht="12.75">
      <c r="A216" s="57" t="s">
        <v>110</v>
      </c>
      <c r="B216" s="61">
        <v>200</v>
      </c>
      <c r="C216" s="85" t="s">
        <v>470</v>
      </c>
      <c r="D216" s="76">
        <f t="shared" si="32"/>
        <v>20000</v>
      </c>
      <c r="E216" s="76">
        <f t="shared" si="33"/>
        <v>0</v>
      </c>
      <c r="F216" s="97">
        <f t="shared" si="25"/>
        <v>20000</v>
      </c>
    </row>
    <row r="217" spans="1:6" ht="12.75">
      <c r="A217" s="57" t="s">
        <v>89</v>
      </c>
      <c r="B217" s="61">
        <v>200</v>
      </c>
      <c r="C217" s="85" t="s">
        <v>471</v>
      </c>
      <c r="D217" s="76">
        <v>20000</v>
      </c>
      <c r="E217" s="76"/>
      <c r="F217" s="97">
        <f t="shared" si="25"/>
        <v>20000</v>
      </c>
    </row>
    <row r="218" spans="1:6" ht="13.5" thickBot="1">
      <c r="A218" s="78" t="s">
        <v>50</v>
      </c>
      <c r="B218" s="79">
        <v>450</v>
      </c>
      <c r="C218" s="80" t="s">
        <v>51</v>
      </c>
      <c r="D218" s="81">
        <f>Лист1!D15-Лист2!D7</f>
        <v>-136236.3599999994</v>
      </c>
      <c r="E218" s="81">
        <f>Лист1!E15-Лист2!E7</f>
        <v>750073.7199999988</v>
      </c>
      <c r="F218" s="82">
        <f t="shared" si="25"/>
        <v>-886310.0799999982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5">
      <selection activeCell="E21" sqref="E2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1" t="s">
        <v>279</v>
      </c>
      <c r="B2" s="121"/>
      <c r="C2" s="121"/>
      <c r="D2" s="121"/>
      <c r="E2" s="121"/>
      <c r="F2" s="121"/>
    </row>
    <row r="3" spans="1:6" ht="12.75">
      <c r="A3" s="122" t="s">
        <v>267</v>
      </c>
      <c r="B3" s="125" t="s">
        <v>268</v>
      </c>
      <c r="C3" s="125" t="s">
        <v>280</v>
      </c>
      <c r="D3" s="128" t="s">
        <v>296</v>
      </c>
      <c r="E3" s="128" t="s">
        <v>117</v>
      </c>
      <c r="F3" s="131" t="s">
        <v>118</v>
      </c>
    </row>
    <row r="4" spans="1:6" ht="12.75">
      <c r="A4" s="123"/>
      <c r="B4" s="126"/>
      <c r="C4" s="126"/>
      <c r="D4" s="129"/>
      <c r="E4" s="129"/>
      <c r="F4" s="101"/>
    </row>
    <row r="5" spans="1:6" ht="44.25" customHeight="1">
      <c r="A5" s="124"/>
      <c r="B5" s="127"/>
      <c r="C5" s="127"/>
      <c r="D5" s="130"/>
      <c r="E5" s="130"/>
      <c r="F5" s="102"/>
    </row>
    <row r="6" spans="1:6" ht="13.5" thickBot="1">
      <c r="A6" s="37" t="s">
        <v>269</v>
      </c>
      <c r="B6" s="38" t="s">
        <v>270</v>
      </c>
      <c r="C6" s="38" t="s">
        <v>271</v>
      </c>
      <c r="D6" s="38" t="s">
        <v>272</v>
      </c>
      <c r="E6" s="38" t="s">
        <v>293</v>
      </c>
      <c r="F6" s="39" t="s">
        <v>119</v>
      </c>
    </row>
    <row r="7" spans="1:6" ht="24">
      <c r="A7" s="88" t="s">
        <v>281</v>
      </c>
      <c r="B7" s="40" t="s">
        <v>282</v>
      </c>
      <c r="C7" s="41" t="s">
        <v>294</v>
      </c>
      <c r="D7" s="98">
        <f>D8+D12</f>
        <v>136236.3599999994</v>
      </c>
      <c r="E7" s="98">
        <f>E12+E8</f>
        <v>-750073.7199999988</v>
      </c>
      <c r="F7" s="100">
        <f>D7-E7</f>
        <v>886310.0799999982</v>
      </c>
    </row>
    <row r="8" spans="1:6" ht="35.25" customHeight="1">
      <c r="A8" s="88" t="s">
        <v>248</v>
      </c>
      <c r="B8" s="42" t="s">
        <v>283</v>
      </c>
      <c r="C8" s="43"/>
      <c r="D8" s="93"/>
      <c r="E8" s="93"/>
      <c r="F8" s="15"/>
    </row>
    <row r="9" spans="1:6" ht="12.75">
      <c r="A9" s="89" t="s">
        <v>285</v>
      </c>
      <c r="B9" s="42"/>
      <c r="C9" s="43"/>
      <c r="D9" s="93"/>
      <c r="E9" s="93"/>
      <c r="F9" s="15"/>
    </row>
    <row r="10" spans="1:6" ht="24" customHeight="1">
      <c r="A10" s="90" t="s">
        <v>179</v>
      </c>
      <c r="B10" s="42" t="s">
        <v>180</v>
      </c>
      <c r="C10" s="44" t="s">
        <v>120</v>
      </c>
      <c r="D10" s="93" t="s">
        <v>284</v>
      </c>
      <c r="E10" s="93" t="s">
        <v>284</v>
      </c>
      <c r="F10" s="15" t="s">
        <v>284</v>
      </c>
    </row>
    <row r="11" spans="1:6" ht="35.25" customHeight="1">
      <c r="A11" s="90" t="s">
        <v>521</v>
      </c>
      <c r="B11" s="42" t="s">
        <v>254</v>
      </c>
      <c r="C11" s="44" t="s">
        <v>522</v>
      </c>
      <c r="D11" s="93">
        <f>D12</f>
        <v>136236.3599999994</v>
      </c>
      <c r="E11" s="93">
        <f>E12</f>
        <v>-750073.7199999988</v>
      </c>
      <c r="F11" s="51" t="s">
        <v>120</v>
      </c>
    </row>
    <row r="12" spans="1:6" ht="35.25" customHeight="1">
      <c r="A12" s="90" t="s">
        <v>236</v>
      </c>
      <c r="B12" s="42" t="s">
        <v>254</v>
      </c>
      <c r="C12" s="44" t="s">
        <v>520</v>
      </c>
      <c r="D12" s="93">
        <f>D13+D17</f>
        <v>136236.3599999994</v>
      </c>
      <c r="E12" s="93">
        <f>E13+E17</f>
        <v>-750073.7199999988</v>
      </c>
      <c r="F12" s="51" t="s">
        <v>120</v>
      </c>
    </row>
    <row r="13" spans="1:6" ht="25.5" customHeight="1">
      <c r="A13" s="91" t="s">
        <v>95</v>
      </c>
      <c r="B13" s="42" t="s">
        <v>254</v>
      </c>
      <c r="C13" s="44" t="s">
        <v>519</v>
      </c>
      <c r="D13" s="93">
        <f aca="true" t="shared" si="0" ref="D13:E15">D14</f>
        <v>-18331300</v>
      </c>
      <c r="E13" s="93">
        <f t="shared" si="0"/>
        <v>-12856862.18</v>
      </c>
      <c r="F13" s="51" t="s">
        <v>120</v>
      </c>
    </row>
    <row r="14" spans="1:6" ht="28.5" customHeight="1">
      <c r="A14" s="91" t="s">
        <v>96</v>
      </c>
      <c r="B14" s="42" t="s">
        <v>255</v>
      </c>
      <c r="C14" s="44" t="s">
        <v>518</v>
      </c>
      <c r="D14" s="93">
        <f t="shared" si="0"/>
        <v>-18331300</v>
      </c>
      <c r="E14" s="93">
        <f t="shared" si="0"/>
        <v>-12856862.18</v>
      </c>
      <c r="F14" s="51" t="s">
        <v>120</v>
      </c>
    </row>
    <row r="15" spans="1:6" ht="24">
      <c r="A15" s="91" t="s">
        <v>287</v>
      </c>
      <c r="B15" s="42" t="s">
        <v>255</v>
      </c>
      <c r="C15" s="44" t="s">
        <v>517</v>
      </c>
      <c r="D15" s="93">
        <f t="shared" si="0"/>
        <v>-18331300</v>
      </c>
      <c r="E15" s="93">
        <f t="shared" si="0"/>
        <v>-12856862.18</v>
      </c>
      <c r="F15" s="51" t="s">
        <v>120</v>
      </c>
    </row>
    <row r="16" spans="1:6" ht="24">
      <c r="A16" s="91" t="s">
        <v>515</v>
      </c>
      <c r="B16" s="42" t="s">
        <v>255</v>
      </c>
      <c r="C16" s="44" t="s">
        <v>516</v>
      </c>
      <c r="D16" s="93">
        <v>-18331300</v>
      </c>
      <c r="E16" s="93">
        <v>-12856862.18</v>
      </c>
      <c r="F16" s="51" t="s">
        <v>120</v>
      </c>
    </row>
    <row r="17" spans="1:6" ht="28.5" customHeight="1">
      <c r="A17" s="91" t="s">
        <v>91</v>
      </c>
      <c r="B17" s="42" t="s">
        <v>254</v>
      </c>
      <c r="C17" s="44" t="s">
        <v>514</v>
      </c>
      <c r="D17" s="93">
        <f aca="true" t="shared" si="1" ref="D17:E19">D18</f>
        <v>18467536.36</v>
      </c>
      <c r="E17" s="93">
        <f t="shared" si="1"/>
        <v>12106788.46</v>
      </c>
      <c r="F17" s="52" t="s">
        <v>120</v>
      </c>
    </row>
    <row r="18" spans="1:6" ht="31.5" customHeight="1">
      <c r="A18" s="91" t="s">
        <v>241</v>
      </c>
      <c r="B18" s="42" t="s">
        <v>256</v>
      </c>
      <c r="C18" s="44" t="s">
        <v>513</v>
      </c>
      <c r="D18" s="93">
        <f t="shared" si="1"/>
        <v>18467536.36</v>
      </c>
      <c r="E18" s="93">
        <f t="shared" si="1"/>
        <v>12106788.46</v>
      </c>
      <c r="F18" s="53" t="s">
        <v>120</v>
      </c>
    </row>
    <row r="19" spans="1:6" ht="31.5" customHeight="1">
      <c r="A19" s="91" t="s">
        <v>288</v>
      </c>
      <c r="B19" s="42" t="s">
        <v>256</v>
      </c>
      <c r="C19" s="44" t="s">
        <v>512</v>
      </c>
      <c r="D19" s="93">
        <f t="shared" si="1"/>
        <v>18467536.36</v>
      </c>
      <c r="E19" s="93">
        <f t="shared" si="1"/>
        <v>12106788.46</v>
      </c>
      <c r="F19" s="53" t="s">
        <v>120</v>
      </c>
    </row>
    <row r="20" spans="1:6" ht="33" customHeight="1" thickBot="1">
      <c r="A20" s="91" t="s">
        <v>511</v>
      </c>
      <c r="B20" s="48" t="s">
        <v>256</v>
      </c>
      <c r="C20" s="49" t="s">
        <v>510</v>
      </c>
      <c r="D20" s="99">
        <v>18467536.36</v>
      </c>
      <c r="E20" s="99">
        <v>12106788.46</v>
      </c>
      <c r="F20" s="54" t="s">
        <v>120</v>
      </c>
    </row>
    <row r="22" spans="1:6" ht="49.5" customHeight="1">
      <c r="A22" s="45" t="s">
        <v>257</v>
      </c>
      <c r="B22" s="103" t="s">
        <v>170</v>
      </c>
      <c r="C22" s="103"/>
      <c r="D22" s="120" t="s">
        <v>507</v>
      </c>
      <c r="E22" s="120"/>
      <c r="F22" s="120"/>
    </row>
    <row r="23" spans="2:6" ht="16.5" customHeight="1">
      <c r="B23" s="132" t="s">
        <v>171</v>
      </c>
      <c r="C23" s="132"/>
      <c r="D23" s="132" t="s">
        <v>172</v>
      </c>
      <c r="E23" s="132"/>
      <c r="F23" s="132"/>
    </row>
    <row r="24" ht="12.75">
      <c r="A24" s="119" t="s">
        <v>505</v>
      </c>
    </row>
    <row r="25" spans="1:6" ht="33" customHeight="1">
      <c r="A25" s="119"/>
      <c r="B25" s="120" t="s">
        <v>289</v>
      </c>
      <c r="C25" s="120"/>
      <c r="D25" s="120" t="s">
        <v>506</v>
      </c>
      <c r="E25" s="120"/>
      <c r="F25" s="120"/>
    </row>
    <row r="26" spans="2:6" ht="12.75">
      <c r="B26" s="132" t="s">
        <v>171</v>
      </c>
      <c r="C26" s="132"/>
      <c r="D26" s="132" t="s">
        <v>172</v>
      </c>
      <c r="E26" s="132"/>
      <c r="F26" s="132"/>
    </row>
    <row r="28" spans="1:6" ht="34.5" customHeight="1">
      <c r="A28" s="46" t="s">
        <v>508</v>
      </c>
      <c r="B28" s="120" t="s">
        <v>289</v>
      </c>
      <c r="C28" s="120"/>
      <c r="D28" s="120" t="s">
        <v>509</v>
      </c>
      <c r="E28" s="120"/>
      <c r="F28" s="120"/>
    </row>
    <row r="29" spans="2:6" ht="12.75">
      <c r="B29" s="132" t="s">
        <v>171</v>
      </c>
      <c r="C29" s="132"/>
      <c r="D29" s="132" t="s">
        <v>172</v>
      </c>
      <c r="E29" s="132"/>
      <c r="F29" s="132"/>
    </row>
    <row r="30" spans="2:6" ht="12.75">
      <c r="B30" s="47"/>
      <c r="C30" s="47"/>
      <c r="D30" s="47"/>
      <c r="E30" s="47"/>
      <c r="F30" s="47"/>
    </row>
    <row r="31" spans="1:4" ht="26.25" customHeight="1">
      <c r="A31" s="133" t="s">
        <v>530</v>
      </c>
      <c r="B31" s="133"/>
      <c r="C31" s="133"/>
      <c r="D31" s="133"/>
    </row>
  </sheetData>
  <sheetProtection/>
  <mergeCells count="21">
    <mergeCell ref="B26:C26"/>
    <mergeCell ref="D26:F26"/>
    <mergeCell ref="A31:D31"/>
    <mergeCell ref="B28:C28"/>
    <mergeCell ref="D28:F28"/>
    <mergeCell ref="B29:C29"/>
    <mergeCell ref="D29:F29"/>
    <mergeCell ref="B22:C22"/>
    <mergeCell ref="D22:F22"/>
    <mergeCell ref="B23:C23"/>
    <mergeCell ref="D23:F23"/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2014-07-16T11:42:30Z</cp:lastPrinted>
  <dcterms:created xsi:type="dcterms:W3CDTF">2010-07-27T06:07:55Z</dcterms:created>
  <dcterms:modified xsi:type="dcterms:W3CDTF">2014-07-17T11:22:19Z</dcterms:modified>
  <cp:category/>
  <cp:version/>
  <cp:contentType/>
  <cp:contentStatus/>
</cp:coreProperties>
</file>