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'Лист1'!$A$1:$F$110</definedName>
    <definedName name="_xlnm.Print_Area" localSheetId="1">'Лист2'!$A$1:$F$242</definedName>
  </definedNames>
  <calcPr fullCalcOnLoad="1"/>
</workbook>
</file>

<file path=xl/sharedStrings.xml><?xml version="1.0" encoding="utf-8"?>
<sst xmlns="http://schemas.openxmlformats.org/spreadsheetml/2006/main" count="1058" uniqueCount="601">
  <si>
    <t>Налог на имущество физических лиц, взимаемый по ставкам, применяемым к объектам налогообложения, расположенным в границах поселений (пени по соответствующему платежу)</t>
  </si>
  <si>
    <t>951 0113 9999999 244 000</t>
  </si>
  <si>
    <t>951 0113 9999999 244 220</t>
  </si>
  <si>
    <t>951 0113 9999999 244 226</t>
  </si>
  <si>
    <t>00010102010012100110</t>
  </si>
  <si>
    <t>00020700000000000000</t>
  </si>
  <si>
    <t>00020705000100000180</t>
  </si>
  <si>
    <t>00020705030100000180</t>
  </si>
  <si>
    <t>Прочие безвозмездные поступления</t>
  </si>
  <si>
    <t>Прочие безвозмездные поступления в бюджеты сельских поселений</t>
  </si>
  <si>
    <t>00010503010012100110</t>
  </si>
  <si>
    <t>951 0113 0710019 122 260</t>
  </si>
  <si>
    <t>951 0113 0710019 122 262</t>
  </si>
  <si>
    <t>951 0502 0112601 244 340</t>
  </si>
  <si>
    <t>951 0503 0122603 244 340</t>
  </si>
  <si>
    <t>00020204000000000151</t>
  </si>
  <si>
    <t>00020204012000000151</t>
  </si>
  <si>
    <t>00020204012100000151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</si>
  <si>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</si>
  <si>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951 0412 0410000 000 000</t>
  </si>
  <si>
    <t>951 0412 0412607 000 000</t>
  </si>
  <si>
    <t>951 0412 0412607 244 000</t>
  </si>
  <si>
    <t>951 0412 0412607 244 220</t>
  </si>
  <si>
    <t>951 0412 0412607 244 226</t>
  </si>
  <si>
    <t>Подпрограмма"Охрана окружающей среды в Верхнесеребряковском сельском поселении"</t>
  </si>
  <si>
    <t>Прочая закупка товаров, работ и услуг для обеспечения государственных (муниципальных) нужд</t>
  </si>
  <si>
    <t>Оплата работ, услуг</t>
  </si>
  <si>
    <t>Безвозмездные перечисления государственным и муниципальным организациям</t>
  </si>
  <si>
    <t>951 0801 0512616 612 000</t>
  </si>
  <si>
    <t>951 0801 0512616 612 240</t>
  </si>
  <si>
    <t>951 0801 0512616 612 241</t>
  </si>
  <si>
    <t> Субсидии бюджетным учреждениям на иные цели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</si>
  <si>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</si>
  <si>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</si>
  <si>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</si>
  <si>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Дотации бюджетам сельских поселений на выравнивание уровня бюджетной 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</si>
  <si>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</si>
  <si>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</si>
  <si>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00010501050012100110</t>
  </si>
  <si>
    <t>Минимальный налог, зачисляемый в бюджеты субъектов РФ (пени по состветствующему платежу)</t>
  </si>
  <si>
    <t>00010501050013000110</t>
  </si>
  <si>
    <t>Минимальный налог, зачисляемый в бюджеты субъектов РФ (суммы денежных взысканий(штрафов) по соответствующему платежу согласно законодательству РФ)</t>
  </si>
  <si>
    <t>Доходы, поступающие в порядке возмещения расходов, понесенных в связи с эксплуатацией имущества поселений</t>
  </si>
  <si>
    <t>00011302065100000130</t>
  </si>
  <si>
    <t>951 0502 0119999 244 220</t>
  </si>
  <si>
    <t>951 0502 0119999 244 226</t>
  </si>
  <si>
    <t>Реализация направления расходов в рамках подпрограммы"Развитие коммунального хозяйства Верхнесеребряковского сельскогопоселения"муниципальной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</si>
  <si>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951 0503 0410000 000 000</t>
  </si>
  <si>
    <t> Подпрограмма «Охрана окружающей среды в Верхнесеребряковском сельском поселении»</t>
  </si>
  <si>
    <t>951 0503 0412607 000 000</t>
  </si>
  <si>
    <t>951 0503 0412607 244 000</t>
  </si>
  <si>
    <t>951 0503 0412607 244 340</t>
  </si>
  <si>
    <t>"05" октября 2015г.</t>
  </si>
  <si>
    <t>Организация и проведение мероприятий по охране окружающей среды в рамках подпрограммы"Охрана окружающей среды в Верхнесеребряковском сельском поселении"муниципальной программы Верхнесеребряковского сельского поселения"Охрана окружающей среды и рациональное природопользование"</t>
  </si>
  <si>
    <t>951 0801 0510059 000 000</t>
  </si>
  <si>
    <t>Расходы на обеспечение деятельности(оказание услуг)муниципальных учреждений Верхнесеребряковского сельского поселения в рамках подпрограммы"Развитие культуры"муниципальной программы Верхнесеребряковского сельского поселения"Развитие культуры"</t>
  </si>
  <si>
    <t>951 0309 0322606 244 310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</si>
  <si>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</si>
  <si>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</si>
  <si>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</si>
  <si>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</si>
  <si>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</si>
  <si>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</si>
  <si>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</si>
  <si>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подпрограммы"Профилактика экстремизма и терроризма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</si>
  <si>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00010501020010000110</t>
  </si>
  <si>
    <t>00010503000010000110</t>
  </si>
  <si>
    <t>Земельный налог с организаций</t>
  </si>
  <si>
    <t>00010606030030000110</t>
  </si>
  <si>
    <t>Земельный налог с организаций, обладающих земельным участком, расположенным в границах сельских поселений</t>
  </si>
  <si>
    <t>00020201001100000151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</si>
  <si>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</si>
  <si>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</si>
  <si>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Транспортные услуги</t>
  </si>
  <si>
    <t> Коммунальные услуги</t>
  </si>
  <si>
    <t> Другие общегосударственные вопросы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</si>
  <si>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</si>
  <si>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</si>
  <si>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010</t>
  </si>
  <si>
    <t>НАЛОГОВЫЕ И НЕНАЛОГОВЫЕ ДОХОДЫ</t>
  </si>
  <si>
    <t>00010000000000000000</t>
  </si>
  <si>
    <t>НАЛОГИ НА ПРИБЫЛЬ, ДОХОДЫ</t>
  </si>
  <si>
    <t>(в ред. Приказа Минфина России от 19.12.2014 № 157н)</t>
  </si>
  <si>
    <t>00010100000000000000</t>
  </si>
  <si>
    <t>_____________________________</t>
  </si>
  <si>
    <t>(подпись)</t>
  </si>
  <si>
    <t>(расшифровка подписи)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</si>
  <si>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</si>
  <si>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</si>
  <si>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</si>
  <si>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</si>
  <si>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Источники внешнего финансирования бюджета</t>
  </si>
  <si>
    <t>620</t>
  </si>
  <si>
    <t>Иные межбюджетные трансферты</t>
  </si>
  <si>
    <t> Рacходы бюджета - всего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</si>
  <si>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</si>
  <si>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</si>
  <si>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</si>
  <si>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</si>
  <si>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00010102010010000110</t>
  </si>
  <si>
    <t>00010102010011000110</t>
  </si>
  <si>
    <t>Дотации на выравнивание бюджетной  обеспеченности</t>
  </si>
  <si>
    <t>00020201001000000151</t>
  </si>
  <si>
    <t>на 1 октября 2015 г.</t>
  </si>
  <si>
    <t>01.10.2015г.</t>
  </si>
  <si>
    <t>951 0104 011216 000 000</t>
  </si>
  <si>
    <t>951 0104 0112616 244 000</t>
  </si>
  <si>
    <t>951 0104 0112616 244 220</t>
  </si>
  <si>
    <t>951 0104 0112616 244 225</t>
  </si>
  <si>
    <t>Расходы на оплату работ(услуг) по капитальному ремонту объектов муниципальной собственности в рамках подпрограммы "Развитие коммунального хозяйства Верхнесеребряковского сельского поселения 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</si>
  <si>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</si>
  <si>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</si>
  <si>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</si>
  <si>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Непрограммные расходы</t>
  </si>
  <si>
    <t>НАЛОГИ НА ИМУЩЕСТВО</t>
  </si>
  <si>
    <t>00010600000000000000</t>
  </si>
  <si>
    <t>Налог на имущество физических лиц</t>
  </si>
  <si>
    <t>00010601000000000110</t>
  </si>
  <si>
    <t>00010601030100000110</t>
  </si>
  <si>
    <t>00010601030101000110</t>
  </si>
  <si>
    <t>ЗЕМЕЛЬНЫЙ НАЛОГ</t>
  </si>
  <si>
    <t>00010606000000000110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</si>
  <si>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</si>
  <si>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</si>
  <si>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00010503010011000110</t>
  </si>
  <si>
    <t>ШТРАФЫ, САНКЦИИ, ВОЗМЕЩЕНИЕ УЩЕРБА</t>
  </si>
  <si>
    <t>00010501011014000110</t>
  </si>
  <si>
    <t>Налог на доходы физических лиц</t>
  </si>
  <si>
    <t>00010102000010000110</t>
  </si>
  <si>
    <t>00010501010000000110</t>
  </si>
  <si>
    <t>00010501011010000110</t>
  </si>
  <si>
    <t>00011105000000000120</t>
  </si>
  <si>
    <t> Общегосударственные вопросы</t>
  </si>
  <si>
    <t>Уменьшение прочих остатков средств бюджетов</t>
  </si>
  <si>
    <t>00011600000000000000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</si>
  <si>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</si>
  <si>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00010102010014000110</t>
  </si>
  <si>
    <t>в том числе:
источники внутреннего 
финансирования бюджета</t>
  </si>
  <si>
    <t>00010102010013000110</t>
  </si>
  <si>
    <t>Единый сельскохозяйственный налог</t>
  </si>
  <si>
    <t>ГОСУДАРСТВЕННАЯ ПОШЛИНА</t>
  </si>
  <si>
    <t>00010800000000000000</t>
  </si>
  <si>
    <t>700</t>
  </si>
  <si>
    <t>710</t>
  </si>
  <si>
    <t>720</t>
  </si>
  <si>
    <t>Руководитель</t>
  </si>
  <si>
    <t>00020201000000000151</t>
  </si>
  <si>
    <t xml:space="preserve"> ОТЧЕТ  ОБ ИСПОЛНЕНИИ БЮДЖЕТА</t>
  </si>
  <si>
    <t>КОДЫ</t>
  </si>
  <si>
    <t>Форма по ОКУД</t>
  </si>
  <si>
    <t>0503117</t>
  </si>
  <si>
    <t>Код дохода по бюджетной классификации</t>
  </si>
  <si>
    <t xml:space="preserve"> Доходы бюджета - всего</t>
  </si>
  <si>
    <t>Дата</t>
  </si>
  <si>
    <t>Наименование показателя</t>
  </si>
  <si>
    <t>Код строки</t>
  </si>
  <si>
    <t>1</t>
  </si>
  <si>
    <t>2</t>
  </si>
  <si>
    <t>3</t>
  </si>
  <si>
    <t>4</t>
  </si>
  <si>
    <t>Субвенции бюджетам субъектов Российской Федерации и муниципальных образований</t>
  </si>
  <si>
    <t>00020203000000000151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</si>
  <si>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</si>
  <si>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</si>
  <si>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3. ИСТОЧНИКИ ФИНАНСИРОВАНИЯ ДЕФИЦИТА БЮДЖЕТА</t>
  </si>
  <si>
    <t xml:space="preserve">Код источника
финансирования дифицита бюджета по бюджетной классификации
</t>
  </si>
  <si>
    <t>Источники финансирования
дефицита бюджета - всего</t>
  </si>
  <si>
    <t>500</t>
  </si>
  <si>
    <t>520</t>
  </si>
  <si>
    <t>-</t>
  </si>
  <si>
    <t xml:space="preserve">       из них:</t>
  </si>
  <si>
    <t>Увеличение прочих остатков денежных средств бюджетов</t>
  </si>
  <si>
    <t>Уменьшение прочих остатков денежных средств бюджетов</t>
  </si>
  <si>
    <t>_______________________</t>
  </si>
  <si>
    <t>00010503010010000110</t>
  </si>
  <si>
    <t>5</t>
  </si>
  <si>
    <t>X</t>
  </si>
  <si>
    <t xml:space="preserve">       в том числе:</t>
  </si>
  <si>
    <t>Утвержденные бюджетные назначения</t>
  </si>
  <si>
    <t>по ОКТМО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</si>
  <si>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</si>
  <si>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</si>
  <si>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951 0409 0912618 000 000</t>
  </si>
  <si>
    <t>951 0409 0912618 244 000</t>
  </si>
  <si>
    <t>951 0409 0912618 244 220</t>
  </si>
  <si>
    <t>951 0409 0912618 244 226</t>
  </si>
  <si>
    <t>Расходы на проведение работ по оформлению дорог в муниципальную собственность в рамках подпрограммы "Развитие транспортной инфраструктуры Верхнесеребряковского поселения" в рамках муниципальной программы "Развитие транспортной системы"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</si>
  <si>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</si>
  <si>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00011651040020000140</t>
  </si>
  <si>
    <t>04226178</t>
  </si>
  <si>
    <r>
      <t xml:space="preserve">Наименование публично-правового образования  </t>
    </r>
    <r>
      <rPr>
        <b/>
        <sz val="9"/>
        <rFont val="Arial"/>
        <family val="2"/>
      </rPr>
      <t>бюджет</t>
    </r>
    <r>
      <rPr>
        <sz val="9"/>
        <rFont val="Arial"/>
        <family val="2"/>
      </rPr>
      <t xml:space="preserve"> Верхнесеребряковского сельского поселения</t>
    </r>
  </si>
  <si>
    <r>
      <t>Наименование финансового органа</t>
    </r>
    <r>
      <rPr>
        <b/>
        <sz val="9"/>
        <rFont val="Arial"/>
        <family val="2"/>
      </rPr>
      <t xml:space="preserve"> Администрация Верхнесеребряковского сельского поселения</t>
    </r>
  </si>
  <si>
    <t>Администрация Верхнесеребряковского сельского поселения</t>
  </si>
  <si>
    <t>951 0000 0000000 000 000</t>
  </si>
  <si>
    <t> Подпрограмма «Развитие муниципального управления и муниципальной службы в Верхнесеребряковском сельском поселении»</t>
  </si>
  <si>
    <t>951 0104 0710000 000 000</t>
  </si>
  <si>
    <t>951 0104 0712610 000 000</t>
  </si>
  <si>
    <t>Расходы по обеспечению дополнительного профессионального образования лиц, замещающих выборные муниципальные должности,муниципальных служащих в рамках подпрограммы"Развитие муниципального управления и муниципальной службы в Верхнесеребряковском сельском поселении"муниципальной программы Верхнесеребряковского сельского поселения"Развитие Муниципальной службы"</t>
  </si>
  <si>
    <t>951 0104 0712610 244 000</t>
  </si>
  <si>
    <t>951 0104 0712610 244 200</t>
  </si>
  <si>
    <t>951 0104 0712610 244 220</t>
  </si>
  <si>
    <t>951 0104 0712610 244 226</t>
  </si>
  <si>
    <t>951 0104 0820000 000 000</t>
  </si>
  <si>
    <t>951 0104 0820011 121 000</t>
  </si>
  <si>
    <t>951 0104 0820011 121 200</t>
  </si>
  <si>
    <t>951 0104 0820011 121 210</t>
  </si>
  <si>
    <t>951 0104 0820011 121 211</t>
  </si>
  <si>
    <t>951 0104 0820011 121 213</t>
  </si>
  <si>
    <t>951 0104 0820011 122 000</t>
  </si>
  <si>
    <t>951 0104 0820011 122 200</t>
  </si>
  <si>
    <t>951 0104 0820011 122 210</t>
  </si>
  <si>
    <t>951 0104 0820011 122 212</t>
  </si>
  <si>
    <t>951 0104 0820011 122 213</t>
  </si>
  <si>
    <t>00010804020010000110</t>
  </si>
  <si>
    <t>00010804020011000110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</si>
  <si>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</si>
  <si>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00011105035100000120</t>
  </si>
  <si>
    <t>00011302995100000130</t>
  </si>
  <si>
    <t>Прочие доходы от компенсации затрат  бюджетов поселений</t>
  </si>
  <si>
    <t>951 0100 0000000 000 000</t>
  </si>
  <si>
    <t>951 0102 0000000 000 000</t>
  </si>
  <si>
    <t>951 0102 0820000 000 000</t>
  </si>
  <si>
    <t>951 0102 0820011 121 000</t>
  </si>
  <si>
    <t>951 0102 0820011 121 200</t>
  </si>
  <si>
    <t>951 0102 0820011 121 210</t>
  </si>
  <si>
    <t>951 0102 0820011 121 211</t>
  </si>
  <si>
    <t>951 0102 0820011 121 213</t>
  </si>
  <si>
    <t>951 0102 0820011 122 000</t>
  </si>
  <si>
    <t>951 0102 0820011 122 200</t>
  </si>
  <si>
    <t>951 0102 0820011 122 210</t>
  </si>
  <si>
    <t>951 0102 0820011 122 212</t>
  </si>
  <si>
    <t>951 0102 0820011 122 213</t>
  </si>
  <si>
    <t>951 0104 0000000 000 000</t>
  </si>
  <si>
    <t>951 0104 0110000 000 000</t>
  </si>
  <si>
    <t> Подпрограмма «Развитие коммунального хозяйства Верхнесеребряковского сельского поселения»</t>
  </si>
  <si>
    <t>951 0104 0112602 000 000</t>
  </si>
  <si>
    <t>Расходы на мероприятия по газификации объектов муниципальной собственности в рамках подпрограммы "Развитие коммунального хозяйства Верхнесеребряковского сельского поселения 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</si>
  <si>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951 0104 0112602 244 000</t>
  </si>
  <si>
    <t>951 0104 0112602 244 200</t>
  </si>
  <si>
    <t>951 0104 0112602 244 220</t>
  </si>
  <si>
    <t>951 0104 0112602 244 225</t>
  </si>
  <si>
    <t>951 0104 0112602 244 300</t>
  </si>
  <si>
    <t>951 0104 0112602 244 310</t>
  </si>
  <si>
    <t>951 0104 0820019 244 000</t>
  </si>
  <si>
    <t>951 0104 0820019 244 200</t>
  </si>
  <si>
    <t>951 0104 0820019 244 220</t>
  </si>
  <si>
    <t>951 0104 0820019 244 221</t>
  </si>
  <si>
    <t>951 0104 0820019 244 222</t>
  </si>
  <si>
    <t>951 0104 0820019 244 223</t>
  </si>
  <si>
    <t>951 0104 0820019 244 225</t>
  </si>
  <si>
    <t>951 0104 0820019 244 226</t>
  </si>
  <si>
    <t>951 0104 0820019 244 300</t>
  </si>
  <si>
    <t>951 0104 0820019 244 310</t>
  </si>
  <si>
    <t>951 0104 0820019 244 340</t>
  </si>
  <si>
    <t>951 0104 0828602 000 000</t>
  </si>
  <si>
    <t>Иные межбюджетные трансферты на организацию мероприятий в области градостроительства на территории Верхнесеребряковского сельского поселения 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 ципальными финансами и создание условий для эффективного управления муниципальными финансами"</t>
  </si>
  <si>
    <t>951 0104 0828602 540 000</t>
  </si>
  <si>
    <t>951 0104 0828602 540 200</t>
  </si>
  <si>
    <t>951 0104 0828602 540 250</t>
  </si>
  <si>
    <t>951 0104 0828602 540 251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</si>
  <si>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</si>
  <si>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</si>
  <si>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951 0104 0829999 000 000</t>
  </si>
  <si>
    <t>Расходы на обеспечение функций органа местного самоуправления Верхнесеребряковского сельского поселения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</si>
  <si>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951 0104 0829999 851 000</t>
  </si>
  <si>
    <t>Уплата налога на имущество организаций и земельного налога</t>
  </si>
  <si>
    <t>951 0104 0829999 851 200</t>
  </si>
  <si>
    <t>Расходы</t>
  </si>
  <si>
    <t>Прочие расходы</t>
  </si>
  <si>
    <t>951 0104 0829999 851 290</t>
  </si>
  <si>
    <t>951 0104 0829999 852 000</t>
  </si>
  <si>
    <t>Уплата прочих налогов, сборов и иных платежей</t>
  </si>
  <si>
    <t>951 0104 0829999 852 200</t>
  </si>
  <si>
    <t>951 0104 0829999 852 290</t>
  </si>
  <si>
    <t>951 0104 9990000 000 000</t>
  </si>
  <si>
    <t>951 0113 0000000 000 000</t>
  </si>
  <si>
    <t>Непрограмные расходы</t>
  </si>
  <si>
    <t> Подпрограмма «Нормативно-методическое обеспечение и организация бюджетного процесса»</t>
  </si>
  <si>
    <t>951 0113 9990000 000 000</t>
  </si>
  <si>
    <t>951 0113 0210000 000 000</t>
  </si>
  <si>
    <t>951 0113 0212604 000 000</t>
  </si>
  <si>
    <t>951 0113 0212604 244 000</t>
  </si>
  <si>
    <t>951 0113 0212604 244 220</t>
  </si>
  <si>
    <t>951 0113 0212604 244 226</t>
  </si>
  <si>
    <t>951 0113 0220000 000 000</t>
  </si>
  <si>
    <t>951 0113 0222604 000 000</t>
  </si>
  <si>
    <t>951 0113 0222604 244 000</t>
  </si>
  <si>
    <t>951 0113 0222604 244 220</t>
  </si>
  <si>
    <t>951 0113 0222604 244 226</t>
  </si>
  <si>
    <t>951 0113 9999999 000 000</t>
  </si>
  <si>
    <t>951 0113 9999999 852 000</t>
  </si>
  <si>
    <t>951 0113 9999999 852 290</t>
  </si>
  <si>
    <t> Подпрограмма «Противодействие коррупции в Верхнесеребряковском сельском поселении»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</si>
  <si>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подпрограммы"противодействие коррупции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</si>
  <si>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Прочие работы, услуги</t>
  </si>
  <si>
    <t> Подпрограмма "Профилактика экстремизма и терроризма в Верхнесеребряковском сельском поселении"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</si>
  <si>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</si>
  <si>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</si>
  <si>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00010503010013000110</t>
  </si>
  <si>
    <t>00010503010014000110</t>
  </si>
  <si>
    <t> Культура, кинематография</t>
  </si>
  <si>
    <t>00011105030000000120</t>
  </si>
  <si>
    <t>00010501011011000110</t>
  </si>
  <si>
    <t>00010102030013000110</t>
  </si>
  <si>
    <t>00010102030011000110</t>
  </si>
  <si>
    <t>00010102030010000110</t>
  </si>
  <si>
    <t>00010501011013000110</t>
  </si>
  <si>
    <t>в том числе</t>
  </si>
  <si>
    <t>ДОХОДЫ ОТ ОКАЗАНИЯ ПЛАТНЫХ УСЛУГ (РАБОТ) И КОМПЕНСАЦИИ ЗАТРАТ ГОСУДАРСТВА</t>
  </si>
  <si>
    <t> Благоустройство</t>
  </si>
  <si>
    <t>00011300000000000000</t>
  </si>
  <si>
    <t> Подпрограмма «Система управления отходами на территории Верхнесеребряковского сельского поселения»</t>
  </si>
  <si>
    <t>Расходы в сфере обращения с бытовыми отходами в рамках подпрограммы«Система управления отходами на территории Верхнесеребряковского сельского поселения»программы Верхнесеребряковского сельского поселения"Охрана окружающей среды и рациональное природопользование"</t>
  </si>
  <si>
    <t> Подпрограмма «Энергосбережение и повышение энергетической эффективности Верхнесеребряковского сельского поселения»</t>
  </si>
  <si>
    <t> Мероприятия по повышению энергетической эффективности системы освещения в рамках подпрограммы «Энергосбережение и повышение энергетической эффективности Верхнесеребряковского сельского поселения»муниципальной программы Верхнесеребряковского сельского поселения"Энергоэффективность и развитие энергетики"</t>
  </si>
  <si>
    <t>Увеличение стоимости материальных запасов</t>
  </si>
  <si>
    <t>Расходы на оплату работ(услуг) по капитальному ремонту объектов муниципальной собственности в рамках подпрограммы"Развитие культуры"муниципальной программы Верхнесеребряковского сельского поселения"Развитие культуры"</t>
  </si>
  <si>
    <t>Мобилизационная и вневойсковая подготовка</t>
  </si>
  <si>
    <t>951 0203 9990000 000 000</t>
  </si>
  <si>
    <t>951 0203 9995118 000 000</t>
  </si>
  <si>
    <t xml:space="preserve">Расходы местного бюджета на осуществление первичного воинского учета на территориях,где отсутствуют военные комиссариаты в рамках непрограмных расходов органа местного самоуправления Администрации Верхнесеребряковского сельского поселения 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</si>
  <si>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</si>
  <si>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</si>
  <si>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</si>
  <si>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</si>
  <si>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</si>
  <si>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951 0104 9997239 000 000</t>
  </si>
  <si>
    <t>Начальник сектора экономики и финансов</t>
  </si>
  <si>
    <t>Г. В. Кулешова</t>
  </si>
  <si>
    <t>Минимальный налог, зачисляемый в бюджеты субъектов РФ</t>
  </si>
  <si>
    <t>00010501050010000110</t>
  </si>
  <si>
    <t>Ю.В. Сорокин</t>
  </si>
  <si>
    <t>Главный специалист (главный бухгалтер)</t>
  </si>
  <si>
    <t>С.В. Ляшенко</t>
  </si>
  <si>
    <t>95101050201100000610</t>
  </si>
  <si>
    <t>95101050201000000610</t>
  </si>
  <si>
    <t>95101050200000000600</t>
  </si>
  <si>
    <t>95101050000000000600</t>
  </si>
  <si>
    <t>95101050201100000510</t>
  </si>
  <si>
    <t>95101050201000000510</t>
  </si>
  <si>
    <t>95101050200000000500</t>
  </si>
  <si>
    <t>95101050000000000500</t>
  </si>
  <si>
    <t>95101050000000000000</t>
  </si>
  <si>
    <t xml:space="preserve">Изменение остатков средств </t>
  </si>
  <si>
    <t>95101000000000000000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</si>
  <si>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</si>
  <si>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</si>
  <si>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</si>
  <si>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Увеличение стоимости основных средств</t>
  </si>
  <si>
    <t>951 0113 0720000 000 000</t>
  </si>
  <si>
    <t> Подпрограмма "Содействие развитию институтов и инициатив гражданского общества в Верхнесеребряковском сельском поселении"</t>
  </si>
  <si>
    <t>951 0113 0722611 000 000</t>
  </si>
  <si>
    <t>Официальная публикация нормативно-правовых актов органа местного самоуправления и решений Собрания депутатов Верхнесеребряковского сельского поселения в рамках подпрограммы"Содействие развитию институтов и инициатив гражданского общества в Верхнесеребряковском сельском поселении"</t>
  </si>
  <si>
    <t>951 0113 0722611 244 000</t>
  </si>
  <si>
    <t>951 0113 0722611 244 220</t>
  </si>
  <si>
    <t>951 0113 0722611 244 226</t>
  </si>
  <si>
    <t>951 0503 0612609 244 220</t>
  </si>
  <si>
    <t>951 0503 0612609 244 225</t>
  </si>
  <si>
    <t>951 0503 0612609 244 226</t>
  </si>
  <si>
    <t> Подпрограмма "Управление муниципальным имуществом"</t>
  </si>
  <si>
    <t>951 0502 0850000 000 000</t>
  </si>
  <si>
    <t>951 0502 0852614 000 000</t>
  </si>
  <si>
    <t>951 0412 0000000 000 000</t>
  </si>
  <si>
    <t>Другие вопросы в области национальной экономики</t>
  </si>
  <si>
    <t>951 0412 0850000 000 000</t>
  </si>
  <si>
    <t>Подпрограмма"Управление муниципальным имуществом"</t>
  </si>
  <si>
    <t>00010606033103000110</t>
  </si>
  <si>
    <t>Земельный налог с организаций, обладающих земельным участком, расположенным в границах сельских поселений (штрафы по соответствующему платежу)</t>
  </si>
  <si>
    <t>951 0412 0852614 000 000</t>
  </si>
  <si>
    <t>951 0412 0852614 244 000</t>
  </si>
  <si>
    <t>951 0412 0852614 244 220</t>
  </si>
  <si>
    <t>951 0412 0852614 244 226</t>
  </si>
  <si>
    <t>951 0502 0852614 244 000</t>
  </si>
  <si>
    <t>951 0502 0852614 244 220</t>
  </si>
  <si>
    <t>951 0502 0852614 244 226</t>
  </si>
  <si>
    <t>951 0503 0122603 244 226</t>
  </si>
  <si>
    <t>Национальная экономика</t>
  </si>
  <si>
    <t>951 0400 0000000 000 000</t>
  </si>
  <si>
    <t>951 0409 0000000 000 000</t>
  </si>
  <si>
    <t>Дорожное хозяйство (дорожные фонды)</t>
  </si>
  <si>
    <t>951 0409 0910000 000 000</t>
  </si>
  <si>
    <t>Подпрограмма"Развитие транспортной инфраструктуры Верхнесеребряковского сельского поселения"</t>
  </si>
  <si>
    <t>Работы, услуги по содержанию имущества</t>
  </si>
  <si>
    <t>951 0200 0000000 000 000</t>
  </si>
  <si>
    <t>Национальная оборона</t>
  </si>
  <si>
    <t>951 0203 0000000 000 000</t>
  </si>
  <si>
    <t>951 0800 0000000 000 000</t>
  </si>
  <si>
    <t>951 0801 0000000 000 000</t>
  </si>
  <si>
    <t>951 0801 0510000 000 000</t>
  </si>
  <si>
    <t> Подпрограмма «Развитие культуры»</t>
  </si>
  <si>
    <t>951 0801 0510059 611 000</t>
  </si>
  <si>
    <t>951 0801 0510059 611 200</t>
  </si>
  <si>
    <t>951 0801 0510059 611 240</t>
  </si>
  <si>
    <t>951 0801 0510059 611 241</t>
  </si>
  <si>
    <t>951 0801 0512616 000 000</t>
  </si>
  <si>
    <t>951 0801 0512616 244 000</t>
  </si>
  <si>
    <t>951 0801 0512616 244 220</t>
  </si>
  <si>
    <t>951 0801 0512616 244 226</t>
  </si>
  <si>
    <t>Расходы по управлению муниципальным имуществом Верхнесеребряковского сельского поселения и распоряжение земельными участками,государственная собственность на которые разграничена и которые расположены в границах поселений в рамках подпрограммы"Управление муниципальным имуществом"муниципальной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</si>
  <si>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951 0503 0122603 244 220</t>
  </si>
  <si>
    <t>951 0503 0122603 244 223</t>
  </si>
  <si>
    <t>951 0503 0122603 244 225</t>
  </si>
  <si>
    <t> Подпрограмма «Благоустройство территории Верхнесеребряковского сельского поселения»</t>
  </si>
  <si>
    <t>Мероприятия по благоустройству территории в рамках подпрограммы"Благоустройство территории Верхнесеребряковского сельского 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</si>
  <si>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Коммунальные услуги</t>
  </si>
  <si>
    <t>951 0503 0420000 000 000</t>
  </si>
  <si>
    <t>951 0503 0422608 000 000</t>
  </si>
  <si>
    <t>951 0503 0422608 244 000</t>
  </si>
  <si>
    <t>00010102020011000110</t>
  </si>
  <si>
    <t>00010102020012100110</t>
  </si>
  <si>
    <t>00010102020013000110</t>
  </si>
  <si>
    <t>951 0503 0422608 244 220</t>
  </si>
  <si>
    <t>951 0503 0610000 000 000</t>
  </si>
  <si>
    <t>951 0503 0612609 000 000</t>
  </si>
  <si>
    <t>951 0503 0612609 244 000</t>
  </si>
  <si>
    <t>951 0503 0612609 244 340</t>
  </si>
  <si>
    <t>Результат исполнения бюджета (дефицит "-", профицит "+")</t>
  </si>
  <si>
    <t>Х</t>
  </si>
  <si>
    <t>951 0104 9997239 244 340</t>
  </si>
  <si>
    <t>951 0104 9997239 244 000</t>
  </si>
  <si>
    <t>951 0300 0000000 000 000</t>
  </si>
  <si>
    <t>951 0309 0000000 000 000</t>
  </si>
  <si>
    <t>951 0309 0820000 000 000</t>
  </si>
  <si>
    <t>951 0309 0828601 000 000</t>
  </si>
  <si>
    <t>Иные межбюджетные трансферты,передаваемые из бюджета поселения в бюджет муниципального района на организацию и проведение мобилизационной подготовки,по вопросам гражданской обороны,защиты населения и территории от ЧС природного и техногенного характера,в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Верхнесеребряковкского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</si>
  <si>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951 0801 0512621 611 241</t>
  </si>
  <si>
    <t>951 0801 0512621 611 240</t>
  </si>
  <si>
    <t>Безвозмездные перечисления организациям</t>
  </si>
  <si>
    <t>951 0801 0512621 611 000</t>
  </si>
  <si>
    <t>951 0801 0512621 000 000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</si>
  <si>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культуры" муниципальной программы Верхнесеребряковского сельского поселения "Развитие культуры"</t>
  </si>
  <si>
    <t>951 0801 0517385 000 000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</si>
  <si>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Верхнесеребряковского сельского поселения "Развитие культуры"</t>
  </si>
  <si>
    <t>951 0801 0517385 611 000</t>
  </si>
  <si>
    <t>951 0801 0517385 611 240</t>
  </si>
  <si>
    <t>951 0801 0517385 611 241</t>
  </si>
  <si>
    <t>00020204999000000151</t>
  </si>
  <si>
    <t>00020204999100000151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</si>
  <si>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</si>
  <si>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</si>
  <si>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951 0309 0828601 540 000</t>
  </si>
  <si>
    <t>951 0309 0828601 540 200</t>
  </si>
  <si>
    <t>951 0309 0828601 540 250</t>
  </si>
  <si>
    <t>951 0309 0828601 540 251</t>
  </si>
  <si>
    <t>951 0500 0000000 000 000</t>
  </si>
  <si>
    <t>951 0502 0000000 000 000</t>
  </si>
  <si>
    <t>951 0502 0110000 000 000</t>
  </si>
  <si>
    <t>951 0502 0112601 000 000</t>
  </si>
  <si>
    <t>951 0502 0112601 244 000</t>
  </si>
  <si>
    <t>951 0502 0112601 244 220</t>
  </si>
  <si>
    <t>951 0502 0112601 244 225</t>
  </si>
  <si>
    <t> Подпрограмма "Развитие коммунального хозяйства Верхнесеребряковского сельского поселения"</t>
  </si>
  <si>
    <t xml:space="preserve"> Прочие работы, услуги </t>
  </si>
  <si>
    <t>Уменьшение остатков средств бюджетов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</si>
  <si>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</si>
  <si>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</si>
  <si>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Увеличение остатков средств бюджетов</t>
  </si>
  <si>
    <t>Увеличение прочих остатков средств бюджетов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</si>
  <si>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</si>
  <si>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</si>
  <si>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</si>
  <si>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</si>
  <si>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 Культура</t>
  </si>
  <si>
    <t>00010501021010000110</t>
  </si>
  <si>
    <t>00010501021011000110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</si>
  <si>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</si>
  <si>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</si>
  <si>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</si>
  <si>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</si>
  <si>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</si>
  <si>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Оплата работ, услуг</t>
  </si>
  <si>
    <t> Услуги связи</t>
  </si>
  <si>
    <t> Работы, услуги по содержанию имущества</t>
  </si>
  <si>
    <t> Поступление нефинансовых активов</t>
  </si>
  <si>
    <t> Увеличение стоимости основных средств</t>
  </si>
  <si>
    <t> Прочие работы, услуги</t>
  </si>
  <si>
    <t> Увеличение стоимости материальных запасов</t>
  </si>
  <si>
    <t>Исполнено</t>
  </si>
  <si>
    <t>Неисполненные назначения</t>
  </si>
  <si>
    <t>6</t>
  </si>
  <si>
    <t>х</t>
  </si>
  <si>
    <t>2. РАСХОДЫ БЮДЖЕТА</t>
  </si>
  <si>
    <t>Код расхода по бюджетной классификации</t>
  </si>
  <si>
    <t>200</t>
  </si>
  <si>
    <t> Жилищно-коммунальное хозяйство</t>
  </si>
  <si>
    <t> Коммунальное хозяйство</t>
  </si>
  <si>
    <t>по ОКПО</t>
  </si>
  <si>
    <t>Глава по БК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</si>
  <si>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</si>
  <si>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</si>
  <si>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</si>
  <si>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</si>
  <si>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</si>
  <si>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951 0503 0000000 000 000</t>
  </si>
  <si>
    <t>951 0503 0120000 000 000</t>
  </si>
  <si>
    <t>951 0503 0122603 000 000</t>
  </si>
  <si>
    <t>951 0503 0122603 244 000</t>
  </si>
  <si>
    <t>951 0503 0422608 244 225</t>
  </si>
  <si>
    <t> 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Верхнесеребряковского сельского поселения(Иные закупки товаров,работ и услуг для обеспечения государственных(муниципальных) нужд)"</t>
  </si>
  <si>
    <t>00020203015000000151</t>
  </si>
  <si>
    <t>00020203015100000151</t>
  </si>
  <si>
    <t>00020203024000000151</t>
  </si>
  <si>
    <t>00020203024100000151</t>
  </si>
  <si>
    <t>00010606033100000110</t>
  </si>
  <si>
    <t>Земельный налог с физических лиц</t>
  </si>
  <si>
    <t>Дотации бюджетам субъектов Российской  Федерации и муниципальных образований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</si>
  <si>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</si>
  <si>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</si>
  <si>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</si>
  <si>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00010302230010000110</t>
  </si>
  <si>
    <t>00010302000010000110</t>
  </si>
  <si>
    <t>00010302240010000110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</si>
  <si>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</si>
  <si>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00010302250010000110</t>
  </si>
  <si>
    <t>00010302260010000110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</si>
  <si>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</si>
  <si>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00010102030014000110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</si>
  <si>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</si>
  <si>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</si>
  <si>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00010601030104000110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</si>
  <si>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</si>
  <si>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00010606033101000110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</si>
  <si>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отмененному)</t>
  </si>
  <si>
    <t>00010606043101000110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</si>
  <si>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</si>
  <si>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</si>
  <si>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00010606043102100110</t>
  </si>
  <si>
    <t>951 0113 0222604 244 310</t>
  </si>
  <si>
    <t>Уплата прочих налогов, сборов</t>
  </si>
  <si>
    <t>951 0113 9999999 850 000</t>
  </si>
  <si>
    <t>Уплата прочих налогов, сборов и  иных платежей</t>
  </si>
  <si>
    <t>951 0113 9999999 800 000</t>
  </si>
  <si>
    <t>Иные бюджетные ассигнования</t>
  </si>
  <si>
    <t>951 0409 0919999 000 000</t>
  </si>
  <si>
    <t>951 0409 0919999 244 000</t>
  </si>
  <si>
    <t>951 0409 0919999 244 220</t>
  </si>
  <si>
    <t>951 0409 0919999 244 226</t>
  </si>
  <si>
    <t>Реализация направления расходов в рамках подпрограммы "Развитие транспортной инфраструктуры Верхнесеребряковского сельского поселения" муниципальной программы "Развитие транспортной системы"</t>
  </si>
  <si>
    <t>Реализация направления расходов в рамках непрограмных расходов органа местного самоуправления Верхнесеребряковского сельского поселения</t>
  </si>
  <si>
    <t>951 0113 9999999 853 000</t>
  </si>
  <si>
    <t>951 0113 9999999 853 290</t>
  </si>
  <si>
    <t>уплата иных платежей</t>
  </si>
  <si>
    <t>951 0309 0310000 000 000</t>
  </si>
  <si>
    <t>Подпрограмма"Пожарная безопасность и обеспечение безопасности на воде"</t>
  </si>
  <si>
    <t>951 0309 0312605 000 000</t>
  </si>
  <si>
    <t>951 0309 0312605 244 000</t>
  </si>
  <si>
    <t>951 0309 0312605 244 220</t>
  </si>
  <si>
    <t>951 0309 0312605 244 310</t>
  </si>
  <si>
    <t>Мероприятия по обеспечению пожарной безопасности в рамках подпрограммы"Пожарная безопасность и обеспечение безопасности на воде"муниципальной программы Верхнесеребряковского сельского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</si>
  <si>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951 0309 0320000 000 000</t>
  </si>
  <si>
    <t>Подпрограмма"Защита от чрезвычайных ситуаций"</t>
  </si>
  <si>
    <t>Мероприятия по модернизации и поддержанию в готовности систем оповещения населения в рамках подпрограммы"Защита от чрезвычайных ситуаций"муниципальной программы"Защита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</si>
  <si>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951 0309 0322606 000 000</t>
  </si>
  <si>
    <t>951 0309 0322606 244 000</t>
  </si>
  <si>
    <t>951 0409 0912620 000 000</t>
  </si>
  <si>
    <t>951 0409 0912620 244 000</t>
  </si>
  <si>
    <t>951 0409 0912620 244 220</t>
  </si>
  <si>
    <t>951 0409 0912620 244 225</t>
  </si>
  <si>
    <t>951 0409 0912620 244 226</t>
  </si>
  <si>
    <t>Расходы на капитальный ремонт, ремонт и содержание автомобильных дорог общего пользования местного значения включая подготовку проектной документации в рамках подпрограммы "Развитие транспортной инфраструктуры Верхнесеребряковского поселения" в рамках муниципальной программы "Развитие транспортной системы"</t>
  </si>
  <si>
    <t>Расходы на коммунальное и ремонтно-техническое обслуживание объектов водопроводного хозяйства в рамках подпрограммы"Развитие коммунального хозяйства Верхнесеребряковского сельского 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</si>
  <si>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951 0503 0422608 244 226</t>
  </si>
  <si>
    <t>951 0502 0112601 244 310</t>
  </si>
  <si>
    <t>951 0502 0119999 000 000</t>
  </si>
  <si>
    <t>951 0502 0119999 244 000</t>
  </si>
  <si>
    <t>951 1000 0000000 000 000</t>
  </si>
  <si>
    <t>Социальная политика</t>
  </si>
  <si>
    <t>951 1001 0000000 000 000</t>
  </si>
  <si>
    <t>Пенсионное обеспечение</t>
  </si>
  <si>
    <t>951 1001 9990000 000 000</t>
  </si>
  <si>
    <t>951 1001 9991301 320 000</t>
  </si>
  <si>
    <t>Социальные выплаты гражданам, кроме публичных нормативных социальных выплат</t>
  </si>
  <si>
    <t>951 1001 9991301 320 260</t>
  </si>
  <si>
    <t>Социальное обеспечение</t>
  </si>
  <si>
    <t>951 1001 9991301 320 261</t>
  </si>
  <si>
    <t>Пенсии, пособия и выплаты по пенсионному, социальному и медицинскому страхованию населения</t>
  </si>
  <si>
    <t>951 1001 9991301 320 262</t>
  </si>
  <si>
    <t>Пособия по социальной помощи населению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</si>
  <si>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</si>
  <si>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</si>
  <si>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</si>
  <si>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00010501050011000110</t>
  </si>
  <si>
    <t>00010601030102100110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</si>
  <si>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</si>
  <si>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00010606033102100110</t>
  </si>
  <si>
    <t>951 0104 0112602 244 226</t>
  </si>
  <si>
    <t>951 0309 0312605 244 226</t>
  </si>
  <si>
    <t>951 0309 0312604 244 310</t>
  </si>
  <si>
    <t>951 0309 0312604 244 000</t>
  </si>
  <si>
    <t>951 0309 0312604 000 000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</si>
  <si>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подпрограммы"Пожарная безопасность и обеспечение безопасности на воде"муниципальной программы Верхнесеребряковского сельского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</si>
  <si>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00010102030012100110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</si>
  <si>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</si>
  <si>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взысканий(штрафов) по соответствующему платежу согласно законодательству РФ)</t>
  </si>
  <si>
    <t>00010501011012100110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</si>
  <si>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состветствующему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</si>
  <si>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</si>
  <si>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состветствующему платежу, в том числе по отмененному)</t>
  </si>
  <si>
    <t>00010501021012100110</t>
  </si>
  <si>
    <t>Минимальный налог, зачисляемый в бюджеты субъектов РФ (сумма платежа (перерасчеты, недоимка и задолженность по состветствующему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</si>
  <si>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состветствующему платежу, в том числе по отмененному)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</si>
</sst>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\ ##,000&quot;р.&quot;;\-#\ ##,000&quot;р.&quot;"/>
    <numFmt numFmtId="169" formatCode="#,##0.00_ ;\-#,##0.00\ 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sz val="10"/>
      <color indexed="8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0" fillId="24" borderId="0" xfId="0" applyFont="1" applyFill="1" applyAlignment="1">
      <alignment horizontal="left" wrapText="1"/>
    </xf>
    <xf numFmtId="0" fontId="20" fillId="24" borderId="0" xfId="0" applyFont="1" applyFill="1" applyAlignment="1">
      <alignment horizontal="center"/>
    </xf>
    <xf numFmtId="4" fontId="20" fillId="24" borderId="0" xfId="0" applyNumberFormat="1" applyFont="1" applyFill="1" applyAlignment="1">
      <alignment horizontal="right" shrinkToFit="1"/>
    </xf>
    <xf numFmtId="0" fontId="20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wrapText="1"/>
    </xf>
    <xf numFmtId="0" fontId="22" fillId="24" borderId="11" xfId="0" applyFont="1" applyFill="1" applyBorder="1" applyAlignment="1">
      <alignment/>
    </xf>
    <xf numFmtId="49" fontId="22" fillId="24" borderId="12" xfId="0" applyNumberFormat="1" applyFont="1" applyFill="1" applyBorder="1" applyAlignment="1">
      <alignment horizontal="center" shrinkToFit="1"/>
    </xf>
    <xf numFmtId="49" fontId="22" fillId="24" borderId="13" xfId="0" applyNumberFormat="1" applyFont="1" applyFill="1" applyBorder="1" applyAlignment="1">
      <alignment horizontal="center" shrinkToFit="1"/>
    </xf>
    <xf numFmtId="4" fontId="22" fillId="24" borderId="13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49" fontId="22" fillId="24" borderId="14" xfId="0" applyNumberFormat="1" applyFont="1" applyFill="1" applyBorder="1" applyAlignment="1">
      <alignment horizontal="center" shrinkToFit="1"/>
    </xf>
    <xf numFmtId="49" fontId="22" fillId="24" borderId="15" xfId="0" applyNumberFormat="1" applyFont="1" applyFill="1" applyBorder="1" applyAlignment="1">
      <alignment horizontal="center" shrinkToFit="1"/>
    </xf>
    <xf numFmtId="49" fontId="22" fillId="24" borderId="16" xfId="0" applyNumberFormat="1" applyFont="1" applyFill="1" applyBorder="1" applyAlignment="1">
      <alignment horizontal="center" shrinkToFit="1"/>
    </xf>
    <xf numFmtId="0" fontId="0" fillId="25" borderId="0" xfId="0" applyFill="1" applyAlignment="1">
      <alignment/>
    </xf>
    <xf numFmtId="4" fontId="22" fillId="24" borderId="17" xfId="0" applyNumberFormat="1" applyFont="1" applyFill="1" applyBorder="1" applyAlignment="1">
      <alignment horizontal="right" shrinkToFit="1"/>
    </xf>
    <xf numFmtId="0" fontId="20" fillId="24" borderId="13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 vertical="top" wrapText="1"/>
    </xf>
    <xf numFmtId="0" fontId="26" fillId="24" borderId="0" xfId="0" applyFont="1" applyFill="1" applyAlignment="1">
      <alignment/>
    </xf>
    <xf numFmtId="0" fontId="25" fillId="24" borderId="18" xfId="0" applyFont="1" applyFill="1" applyBorder="1" applyAlignment="1">
      <alignment horizontal="center"/>
    </xf>
    <xf numFmtId="0" fontId="25" fillId="24" borderId="19" xfId="0" applyFont="1" applyFill="1" applyBorder="1" applyAlignment="1">
      <alignment horizontal="right"/>
    </xf>
    <xf numFmtId="0" fontId="25" fillId="24" borderId="0" xfId="0" applyFont="1" applyFill="1" applyBorder="1" applyAlignment="1">
      <alignment horizontal="right"/>
    </xf>
    <xf numFmtId="0" fontId="25" fillId="24" borderId="0" xfId="0" applyFont="1" applyFill="1" applyAlignment="1">
      <alignment/>
    </xf>
    <xf numFmtId="0" fontId="27" fillId="24" borderId="20" xfId="0" applyFont="1" applyFill="1" applyBorder="1" applyAlignment="1">
      <alignment/>
    </xf>
    <xf numFmtId="0" fontId="25" fillId="24" borderId="13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49" fontId="22" fillId="24" borderId="21" xfId="0" applyNumberFormat="1" applyFont="1" applyFill="1" applyBorder="1" applyAlignment="1">
      <alignment horizontal="center" shrinkToFit="1"/>
    </xf>
    <xf numFmtId="0" fontId="22" fillId="24" borderId="0" xfId="0" applyFont="1" applyFill="1" applyAlignment="1">
      <alignment horizontal="left" wrapText="1"/>
    </xf>
    <xf numFmtId="0" fontId="22" fillId="24" borderId="0" xfId="0" applyFont="1" applyFill="1" applyAlignment="1">
      <alignment horizontal="center"/>
    </xf>
    <xf numFmtId="4" fontId="22" fillId="24" borderId="0" xfId="0" applyNumberFormat="1" applyFont="1" applyFill="1" applyAlignment="1">
      <alignment horizontal="right" shrinkToFit="1"/>
    </xf>
    <xf numFmtId="0" fontId="22" fillId="24" borderId="22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49" fontId="0" fillId="24" borderId="23" xfId="0" applyNumberFormat="1" applyFont="1" applyFill="1" applyBorder="1" applyAlignment="1">
      <alignment horizontal="center" shrinkToFit="1"/>
    </xf>
    <xf numFmtId="49" fontId="0" fillId="24" borderId="24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wrapText="1"/>
    </xf>
    <xf numFmtId="0" fontId="22" fillId="24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justify"/>
    </xf>
    <xf numFmtId="49" fontId="0" fillId="24" borderId="25" xfId="0" applyNumberFormat="1" applyFont="1" applyFill="1" applyBorder="1" applyAlignment="1">
      <alignment horizontal="center" shrinkToFit="1"/>
    </xf>
    <xf numFmtId="49" fontId="0" fillId="24" borderId="18" xfId="0" applyNumberFormat="1" applyFont="1" applyFill="1" applyBorder="1" applyAlignment="1">
      <alignment horizontal="center" wrapText="1"/>
    </xf>
    <xf numFmtId="0" fontId="22" fillId="25" borderId="0" xfId="0" applyFont="1" applyFill="1" applyAlignment="1">
      <alignment/>
    </xf>
    <xf numFmtId="4" fontId="22" fillId="24" borderId="17" xfId="0" applyNumberFormat="1" applyFont="1" applyFill="1" applyBorder="1" applyAlignment="1">
      <alignment horizontal="center" shrinkToFit="1"/>
    </xf>
    <xf numFmtId="4" fontId="22" fillId="24" borderId="26" xfId="0" applyNumberFormat="1" applyFont="1" applyFill="1" applyBorder="1" applyAlignment="1">
      <alignment horizontal="center" shrinkToFit="1"/>
    </xf>
    <xf numFmtId="4" fontId="22" fillId="24" borderId="27" xfId="0" applyNumberFormat="1" applyFont="1" applyFill="1" applyBorder="1" applyAlignment="1">
      <alignment horizontal="center" shrinkToFit="1"/>
    </xf>
    <xf numFmtId="4" fontId="22" fillId="24" borderId="28" xfId="0" applyNumberFormat="1" applyFont="1" applyFill="1" applyBorder="1" applyAlignment="1">
      <alignment horizontal="center" shrinkToFit="1"/>
    </xf>
    <xf numFmtId="49" fontId="22" fillId="24" borderId="29" xfId="0" applyNumberFormat="1" applyFont="1" applyFill="1" applyBorder="1" applyAlignment="1">
      <alignment horizontal="center" shrinkToFit="1"/>
    </xf>
    <xf numFmtId="0" fontId="25" fillId="24" borderId="18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wrapTex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" fontId="0" fillId="25" borderId="17" xfId="0" applyNumberFormat="1" applyFont="1" applyFill="1" applyBorder="1" applyAlignment="1">
      <alignment horizontal="right" shrinkToFit="1"/>
    </xf>
    <xf numFmtId="0" fontId="0" fillId="0" borderId="12" xfId="0" applyFont="1" applyBorder="1" applyAlignment="1">
      <alignment horizontal="center"/>
    </xf>
    <xf numFmtId="0" fontId="20" fillId="24" borderId="11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left" vertical="center" wrapText="1"/>
    </xf>
    <xf numFmtId="4" fontId="0" fillId="25" borderId="13" xfId="0" applyNumberFormat="1" applyFont="1" applyFill="1" applyBorder="1" applyAlignment="1">
      <alignment horizontal="right" shrinkToFit="1"/>
    </xf>
    <xf numFmtId="49" fontId="22" fillId="24" borderId="23" xfId="0" applyNumberFormat="1" applyFont="1" applyFill="1" applyBorder="1" applyAlignment="1">
      <alignment horizontal="center" shrinkToFit="1"/>
    </xf>
    <xf numFmtId="2" fontId="29" fillId="0" borderId="13" xfId="0" applyNumberFormat="1" applyFont="1" applyFill="1" applyBorder="1" applyAlignment="1">
      <alignment horizontal="right" wrapText="1"/>
    </xf>
    <xf numFmtId="2" fontId="22" fillId="24" borderId="31" xfId="0" applyNumberFormat="1" applyFont="1" applyFill="1" applyBorder="1" applyAlignment="1">
      <alignment/>
    </xf>
    <xf numFmtId="49" fontId="23" fillId="24" borderId="32" xfId="0" applyNumberFormat="1" applyFont="1" applyFill="1" applyBorder="1" applyAlignment="1">
      <alignment horizontal="center"/>
    </xf>
    <xf numFmtId="0" fontId="23" fillId="24" borderId="33" xfId="0" applyFont="1" applyFill="1" applyBorder="1" applyAlignment="1">
      <alignment horizontal="center"/>
    </xf>
    <xf numFmtId="49" fontId="23" fillId="24" borderId="34" xfId="0" applyNumberFormat="1" applyFont="1" applyFill="1" applyBorder="1" applyAlignment="1">
      <alignment horizontal="center"/>
    </xf>
    <xf numFmtId="0" fontId="23" fillId="24" borderId="35" xfId="0" applyFont="1" applyFill="1" applyBorder="1" applyAlignment="1">
      <alignment horizontal="center"/>
    </xf>
    <xf numFmtId="169" fontId="29" fillId="0" borderId="13" xfId="0" applyNumberFormat="1" applyFont="1" applyFill="1" applyBorder="1" applyAlignment="1">
      <alignment horizontal="right" wrapText="1"/>
    </xf>
    <xf numFmtId="4" fontId="0" fillId="25" borderId="29" xfId="0" applyNumberFormat="1" applyFont="1" applyFill="1" applyBorder="1" applyAlignment="1">
      <alignment horizontal="right" shrinkToFit="1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25" borderId="37" xfId="0" applyNumberFormat="1" applyFont="1" applyFill="1" applyBorder="1" applyAlignment="1">
      <alignment horizontal="right"/>
    </xf>
    <xf numFmtId="4" fontId="0" fillId="24" borderId="27" xfId="0" applyNumberFormat="1" applyFont="1" applyFill="1" applyBorder="1" applyAlignment="1">
      <alignment horizontal="right"/>
    </xf>
    <xf numFmtId="49" fontId="29" fillId="0" borderId="13" xfId="0" applyNumberFormat="1" applyFont="1" applyFill="1" applyBorder="1" applyAlignment="1">
      <alignment horizontal="center" wrapText="1"/>
    </xf>
    <xf numFmtId="49" fontId="32" fillId="0" borderId="13" xfId="0" applyNumberFormat="1" applyFont="1" applyFill="1" applyBorder="1" applyAlignment="1">
      <alignment horizontal="center" wrapText="1"/>
    </xf>
    <xf numFmtId="169" fontId="32" fillId="0" borderId="13" xfId="0" applyNumberFormat="1" applyFont="1" applyFill="1" applyBorder="1" applyAlignment="1">
      <alignment horizontal="right" wrapText="1"/>
    </xf>
    <xf numFmtId="0" fontId="22" fillId="24" borderId="17" xfId="0" applyFont="1" applyFill="1" applyBorder="1" applyAlignment="1">
      <alignment vertical="center" wrapText="1"/>
    </xf>
    <xf numFmtId="0" fontId="22" fillId="24" borderId="17" xfId="0" applyFont="1" applyFill="1" applyBorder="1" applyAlignment="1">
      <alignment vertical="center"/>
    </xf>
    <xf numFmtId="0" fontId="23" fillId="0" borderId="38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4" fontId="0" fillId="25" borderId="13" xfId="0" applyNumberFormat="1" applyFont="1" applyFill="1" applyBorder="1" applyAlignment="1">
      <alignment horizontal="right" shrinkToFit="1"/>
    </xf>
    <xf numFmtId="4" fontId="0" fillId="24" borderId="13" xfId="0" applyNumberFormat="1" applyFont="1" applyFill="1" applyBorder="1" applyAlignment="1">
      <alignment horizontal="right" shrinkToFit="1"/>
    </xf>
    <xf numFmtId="4" fontId="0" fillId="24" borderId="27" xfId="0" applyNumberFormat="1" applyFont="1" applyFill="1" applyBorder="1" applyAlignment="1">
      <alignment/>
    </xf>
    <xf numFmtId="4" fontId="0" fillId="25" borderId="27" xfId="0" applyNumberFormat="1" applyFont="1" applyFill="1" applyBorder="1" applyAlignment="1">
      <alignment/>
    </xf>
    <xf numFmtId="4" fontId="0" fillId="25" borderId="13" xfId="0" applyNumberFormat="1" applyFont="1" applyFill="1" applyBorder="1" applyAlignment="1">
      <alignment horizontal="right" shrinkToFit="1"/>
    </xf>
    <xf numFmtId="4" fontId="0" fillId="25" borderId="17" xfId="0" applyNumberFormat="1" applyFont="1" applyFill="1" applyBorder="1" applyAlignment="1">
      <alignment horizontal="right" shrinkToFit="1"/>
    </xf>
    <xf numFmtId="4" fontId="0" fillId="24" borderId="24" xfId="0" applyNumberFormat="1" applyFont="1" applyFill="1" applyBorder="1" applyAlignment="1">
      <alignment horizontal="right" shrinkToFit="1"/>
    </xf>
    <xf numFmtId="4" fontId="0" fillId="24" borderId="18" xfId="0" applyNumberFormat="1" applyFont="1" applyFill="1" applyBorder="1" applyAlignment="1">
      <alignment horizontal="right" shrinkToFit="1"/>
    </xf>
    <xf numFmtId="0" fontId="23" fillId="0" borderId="39" xfId="0" applyFont="1" applyBorder="1" applyAlignment="1">
      <alignment horizontal="justify" vertical="top" wrapText="1"/>
    </xf>
    <xf numFmtId="4" fontId="0" fillId="0" borderId="40" xfId="0" applyNumberFormat="1" applyBorder="1" applyAlignment="1">
      <alignment horizontal="center"/>
    </xf>
    <xf numFmtId="0" fontId="28" fillId="24" borderId="11" xfId="0" applyFont="1" applyFill="1" applyBorder="1" applyAlignment="1">
      <alignment wrapText="1"/>
    </xf>
    <xf numFmtId="49" fontId="28" fillId="24" borderId="12" xfId="0" applyNumberFormat="1" applyFont="1" applyFill="1" applyBorder="1" applyAlignment="1">
      <alignment horizontal="center" shrinkToFit="1"/>
    </xf>
    <xf numFmtId="49" fontId="28" fillId="24" borderId="13" xfId="0" applyNumberFormat="1" applyFont="1" applyFill="1" applyBorder="1" applyAlignment="1">
      <alignment horizontal="center" shrinkToFit="1"/>
    </xf>
    <xf numFmtId="4" fontId="21" fillId="24" borderId="13" xfId="0" applyNumberFormat="1" applyFont="1" applyFill="1" applyBorder="1" applyAlignment="1">
      <alignment horizontal="right" shrinkToFit="1"/>
    </xf>
    <xf numFmtId="4" fontId="21" fillId="24" borderId="27" xfId="0" applyNumberFormat="1" applyFont="1" applyFill="1" applyBorder="1" applyAlignment="1">
      <alignment/>
    </xf>
    <xf numFmtId="0" fontId="28" fillId="24" borderId="11" xfId="0" applyFont="1" applyFill="1" applyBorder="1" applyAlignment="1">
      <alignment/>
    </xf>
    <xf numFmtId="4" fontId="21" fillId="25" borderId="13" xfId="0" applyNumberFormat="1" applyFont="1" applyFill="1" applyBorder="1" applyAlignment="1">
      <alignment horizontal="right" shrinkToFit="1"/>
    </xf>
    <xf numFmtId="4" fontId="21" fillId="24" borderId="27" xfId="0" applyNumberFormat="1" applyFont="1" applyFill="1" applyBorder="1" applyAlignment="1">
      <alignment horizontal="right"/>
    </xf>
    <xf numFmtId="4" fontId="21" fillId="25" borderId="27" xfId="0" applyNumberFormat="1" applyFont="1" applyFill="1" applyBorder="1" applyAlignment="1">
      <alignment/>
    </xf>
    <xf numFmtId="0" fontId="31" fillId="0" borderId="11" xfId="0" applyNumberFormat="1" applyFont="1" applyBorder="1" applyAlignment="1">
      <alignment horizontal="left" vertical="center" wrapText="1"/>
    </xf>
    <xf numFmtId="0" fontId="28" fillId="24" borderId="17" xfId="0" applyFont="1" applyFill="1" applyBorder="1" applyAlignment="1">
      <alignment wrapText="1"/>
    </xf>
    <xf numFmtId="49" fontId="28" fillId="24" borderId="14" xfId="0" applyNumberFormat="1" applyFont="1" applyFill="1" applyBorder="1" applyAlignment="1">
      <alignment horizontal="center" shrinkToFit="1"/>
    </xf>
    <xf numFmtId="4" fontId="21" fillId="25" borderId="17" xfId="0" applyNumberFormat="1" applyFont="1" applyFill="1" applyBorder="1" applyAlignment="1">
      <alignment horizontal="right" shrinkToFit="1"/>
    </xf>
    <xf numFmtId="0" fontId="32" fillId="0" borderId="11" xfId="0" applyFont="1" applyFill="1" applyBorder="1" applyAlignment="1">
      <alignment horizontal="left" wrapText="1"/>
    </xf>
    <xf numFmtId="49" fontId="21" fillId="24" borderId="12" xfId="0" applyNumberFormat="1" applyFont="1" applyFill="1" applyBorder="1" applyAlignment="1">
      <alignment horizontal="center" shrinkToFit="1"/>
    </xf>
    <xf numFmtId="0" fontId="21" fillId="0" borderId="12" xfId="0" applyFont="1" applyBorder="1" applyAlignment="1">
      <alignment horizontal="center"/>
    </xf>
    <xf numFmtId="4" fontId="0" fillId="24" borderId="30" xfId="0" applyNumberFormat="1" applyFont="1" applyFill="1" applyBorder="1" applyAlignment="1">
      <alignment horizontal="center" shrinkToFit="1"/>
    </xf>
    <xf numFmtId="4" fontId="0" fillId="24" borderId="13" xfId="0" applyNumberFormat="1" applyFont="1" applyFill="1" applyBorder="1" applyAlignment="1">
      <alignment horizontal="center" shrinkToFit="1"/>
    </xf>
    <xf numFmtId="0" fontId="30" fillId="24" borderId="0" xfId="0" applyFont="1" applyFill="1" applyAlignment="1">
      <alignment horizontal="center"/>
    </xf>
    <xf numFmtId="0" fontId="23" fillId="24" borderId="0" xfId="0" applyFont="1" applyFill="1" applyAlignment="1">
      <alignment horizontal="left"/>
    </xf>
    <xf numFmtId="0" fontId="25" fillId="24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0" fontId="27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7" fillId="24" borderId="20" xfId="0" applyFont="1" applyFill="1" applyBorder="1" applyAlignment="1">
      <alignment horizontal="center"/>
    </xf>
    <xf numFmtId="0" fontId="25" fillId="24" borderId="0" xfId="0" applyFont="1" applyFill="1" applyAlignment="1">
      <alignment horizontal="left"/>
    </xf>
    <xf numFmtId="0" fontId="23" fillId="24" borderId="0" xfId="0" applyFont="1" applyFill="1" applyAlignment="1">
      <alignment horizontal="left" vertical="top" wrapText="1"/>
    </xf>
    <xf numFmtId="0" fontId="23" fillId="24" borderId="0" xfId="0" applyFont="1" applyFill="1" applyAlignment="1">
      <alignment horizontal="left" vertical="center" wrapText="1"/>
    </xf>
    <xf numFmtId="0" fontId="25" fillId="24" borderId="0" xfId="0" applyFont="1" applyFill="1" applyAlignment="1">
      <alignment horizontal="center" vertical="center" wrapText="1"/>
    </xf>
    <xf numFmtId="0" fontId="21" fillId="24" borderId="20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8" fillId="24" borderId="20" xfId="0" applyFont="1" applyFill="1" applyBorder="1" applyAlignment="1">
      <alignment horizontal="center"/>
    </xf>
    <xf numFmtId="0" fontId="22" fillId="24" borderId="41" xfId="0" applyFont="1" applyFill="1" applyBorder="1" applyAlignment="1">
      <alignment horizontal="center" vertical="center"/>
    </xf>
    <xf numFmtId="0" fontId="22" fillId="24" borderId="42" xfId="0" applyFont="1" applyFill="1" applyBorder="1" applyAlignment="1">
      <alignment horizontal="center" vertical="center"/>
    </xf>
    <xf numFmtId="0" fontId="22" fillId="24" borderId="43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44" xfId="0" applyFont="1" applyFill="1" applyBorder="1" applyAlignment="1">
      <alignment horizontal="center" vertical="center" wrapText="1"/>
    </xf>
    <xf numFmtId="0" fontId="22" fillId="24" borderId="45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44" xfId="0" applyFont="1" applyFill="1" applyBorder="1" applyAlignment="1">
      <alignment horizontal="center" vertical="top" wrapText="1"/>
    </xf>
    <xf numFmtId="0" fontId="22" fillId="24" borderId="45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49" fontId="22" fillId="24" borderId="0" xfId="0" applyNumberFormat="1" applyFont="1" applyFill="1" applyBorder="1" applyAlignment="1">
      <alignment horizontal="center" shrinkToFit="1"/>
    </xf>
    <xf numFmtId="0" fontId="20" fillId="0" borderId="0" xfId="0" applyFont="1" applyAlignment="1">
      <alignment horizontal="center" vertical="justify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1">
      <selection activeCell="E94" sqref="E94"/>
    </sheetView>
  </sheetViews>
  <sheetFormatPr defaultColWidth="9.00390625" defaultRowHeight="12.75"/>
  <cols>
    <col min="1" max="1" width="49.625" style="0" customWidth="1"/>
    <col min="2" max="2" width="4.625" style="0" customWidth="1"/>
    <col min="3" max="3" width="22.00390625" style="0" customWidth="1"/>
    <col min="4" max="4" width="13.375" style="0" customWidth="1"/>
    <col min="5" max="5" width="14.00390625" style="0" customWidth="1"/>
    <col min="6" max="6" width="15.125" style="0" customWidth="1"/>
  </cols>
  <sheetData>
    <row r="1" spans="1:8" ht="29.25" customHeight="1">
      <c r="A1" s="17"/>
      <c r="B1" s="18"/>
      <c r="C1" s="19"/>
      <c r="D1" s="19"/>
      <c r="E1" s="119" t="s">
        <v>82</v>
      </c>
      <c r="F1" s="120"/>
      <c r="G1" s="20"/>
      <c r="H1" s="20"/>
    </row>
    <row r="2" spans="1:8" ht="15.75" thickBot="1">
      <c r="A2" s="121" t="s">
        <v>147</v>
      </c>
      <c r="B2" s="121"/>
      <c r="C2" s="121"/>
      <c r="D2" s="19"/>
      <c r="E2" s="19"/>
      <c r="F2" s="21" t="s">
        <v>148</v>
      </c>
      <c r="G2" s="20"/>
      <c r="H2" s="20"/>
    </row>
    <row r="3" spans="1:8" ht="15">
      <c r="A3" s="122"/>
      <c r="B3" s="122"/>
      <c r="C3" s="122"/>
      <c r="D3" s="122"/>
      <c r="E3" s="22" t="s">
        <v>149</v>
      </c>
      <c r="F3" s="70" t="s">
        <v>150</v>
      </c>
      <c r="G3" s="20"/>
      <c r="H3" s="20"/>
    </row>
    <row r="4" spans="1:8" ht="15">
      <c r="A4" s="117" t="s">
        <v>103</v>
      </c>
      <c r="B4" s="117"/>
      <c r="C4" s="117"/>
      <c r="D4" s="23"/>
      <c r="E4" s="22" t="s">
        <v>153</v>
      </c>
      <c r="F4" s="71" t="s">
        <v>104</v>
      </c>
      <c r="G4" s="20"/>
      <c r="H4" s="20"/>
    </row>
    <row r="5" spans="1:8" ht="15">
      <c r="A5" s="124"/>
      <c r="B5" s="124"/>
      <c r="C5" s="124"/>
      <c r="D5" s="23"/>
      <c r="E5" s="22"/>
      <c r="F5" s="72"/>
      <c r="G5" s="20"/>
      <c r="H5" s="20"/>
    </row>
    <row r="6" spans="1:8" ht="15">
      <c r="A6" s="125" t="s">
        <v>191</v>
      </c>
      <c r="B6" s="125"/>
      <c r="C6" s="125"/>
      <c r="D6" s="125"/>
      <c r="E6" s="22" t="s">
        <v>486</v>
      </c>
      <c r="F6" s="72" t="s">
        <v>189</v>
      </c>
      <c r="G6" s="20"/>
      <c r="H6" s="20"/>
    </row>
    <row r="7" spans="1:8" ht="22.5" customHeight="1">
      <c r="A7" s="126" t="s">
        <v>190</v>
      </c>
      <c r="B7" s="126"/>
      <c r="C7" s="126"/>
      <c r="D7" s="23"/>
      <c r="E7" s="22" t="s">
        <v>487</v>
      </c>
      <c r="F7" s="71">
        <v>951</v>
      </c>
      <c r="G7" s="20"/>
      <c r="H7" s="20"/>
    </row>
    <row r="8" spans="1:8" ht="15">
      <c r="A8" s="127"/>
      <c r="B8" s="127"/>
      <c r="C8" s="127"/>
      <c r="D8" s="23"/>
      <c r="E8" s="22" t="s">
        <v>179</v>
      </c>
      <c r="F8" s="71">
        <v>60619405</v>
      </c>
      <c r="G8" s="20"/>
      <c r="H8" s="20"/>
    </row>
    <row r="9" spans="1:8" ht="15">
      <c r="A9" s="118" t="s">
        <v>488</v>
      </c>
      <c r="B9" s="118"/>
      <c r="C9" s="118"/>
      <c r="D9" s="23"/>
      <c r="E9" s="22"/>
      <c r="F9" s="71"/>
      <c r="G9" s="20"/>
      <c r="H9" s="20"/>
    </row>
    <row r="10" spans="1:8" ht="15.75" thickBot="1">
      <c r="A10" s="118" t="s">
        <v>489</v>
      </c>
      <c r="B10" s="118"/>
      <c r="C10" s="118"/>
      <c r="D10" s="23"/>
      <c r="E10" s="22" t="s">
        <v>490</v>
      </c>
      <c r="F10" s="73" t="s">
        <v>491</v>
      </c>
      <c r="G10" s="20"/>
      <c r="H10" s="20"/>
    </row>
    <row r="11" spans="1:8" ht="15">
      <c r="A11" s="24"/>
      <c r="B11" s="19"/>
      <c r="C11" s="19"/>
      <c r="D11" s="19"/>
      <c r="E11" s="19"/>
      <c r="F11" s="20"/>
      <c r="G11" s="20"/>
      <c r="H11" s="20"/>
    </row>
    <row r="12" spans="1:8" ht="15">
      <c r="A12" s="123" t="s">
        <v>492</v>
      </c>
      <c r="B12" s="123"/>
      <c r="C12" s="123"/>
      <c r="D12" s="25"/>
      <c r="E12" s="25"/>
      <c r="F12" s="20"/>
      <c r="G12" s="20"/>
      <c r="H12" s="20"/>
    </row>
    <row r="13" spans="1:8" ht="33.75">
      <c r="A13" s="26" t="s">
        <v>154</v>
      </c>
      <c r="B13" s="27" t="s">
        <v>155</v>
      </c>
      <c r="C13" s="27" t="s">
        <v>151</v>
      </c>
      <c r="D13" s="27" t="s">
        <v>178</v>
      </c>
      <c r="E13" s="28" t="s">
        <v>477</v>
      </c>
      <c r="F13" s="16" t="s">
        <v>478</v>
      </c>
      <c r="G13" s="20"/>
      <c r="H13" s="20"/>
    </row>
    <row r="14" spans="1:8" ht="15.75" thickBot="1">
      <c r="A14" s="26" t="s">
        <v>156</v>
      </c>
      <c r="B14" s="55" t="s">
        <v>157</v>
      </c>
      <c r="C14" s="29" t="s">
        <v>158</v>
      </c>
      <c r="D14" s="29" t="s">
        <v>159</v>
      </c>
      <c r="E14" s="29" t="s">
        <v>175</v>
      </c>
      <c r="F14" s="4">
        <v>6</v>
      </c>
      <c r="G14" s="20"/>
      <c r="H14" s="20"/>
    </row>
    <row r="15" spans="1:8" ht="12.75">
      <c r="A15" s="5" t="s">
        <v>152</v>
      </c>
      <c r="B15" s="67" t="s">
        <v>78</v>
      </c>
      <c r="C15" s="54" t="s">
        <v>176</v>
      </c>
      <c r="D15" s="75">
        <f>D17+D93</f>
        <v>8203463</v>
      </c>
      <c r="E15" s="75">
        <f>E17+E93</f>
        <v>8269242.9</v>
      </c>
      <c r="F15" s="80">
        <f>F17+F93</f>
        <v>-65779.90000000014</v>
      </c>
      <c r="G15" s="30"/>
      <c r="H15" s="30"/>
    </row>
    <row r="16" spans="1:8" ht="12.75">
      <c r="A16" s="6" t="s">
        <v>177</v>
      </c>
      <c r="B16" s="11"/>
      <c r="C16" s="8"/>
      <c r="D16" s="9"/>
      <c r="E16" s="9"/>
      <c r="F16" s="81"/>
      <c r="G16" s="30"/>
      <c r="H16" s="30"/>
    </row>
    <row r="17" spans="1:9" ht="12.75">
      <c r="A17" s="6" t="s">
        <v>79</v>
      </c>
      <c r="B17" s="7" t="s">
        <v>78</v>
      </c>
      <c r="C17" s="8" t="s">
        <v>80</v>
      </c>
      <c r="D17" s="89">
        <f>D18+D33+D77+D81+D85+D90+D39+D61</f>
        <v>4076600</v>
      </c>
      <c r="E17" s="89">
        <f>E18+E33+E77+E81+E85+E90+E39+E61</f>
        <v>5240380.640000001</v>
      </c>
      <c r="F17" s="89">
        <f>F18+F33+F77+F81+F85+F90+F39+F61</f>
        <v>-1163780.6400000001</v>
      </c>
      <c r="G17" s="49"/>
      <c r="H17" s="31"/>
      <c r="I17" s="10"/>
    </row>
    <row r="18" spans="1:9" ht="12.75">
      <c r="A18" s="104" t="s">
        <v>81</v>
      </c>
      <c r="B18" s="100" t="s">
        <v>78</v>
      </c>
      <c r="C18" s="101" t="s">
        <v>83</v>
      </c>
      <c r="D18" s="105">
        <f>D19</f>
        <v>499200</v>
      </c>
      <c r="E18" s="105">
        <f>E19</f>
        <v>403675.89999999997</v>
      </c>
      <c r="F18" s="106">
        <f>D18-E18</f>
        <v>95524.10000000003</v>
      </c>
      <c r="G18" s="49"/>
      <c r="H18" s="31"/>
      <c r="I18" s="10"/>
    </row>
    <row r="19" spans="1:8" ht="12.75">
      <c r="A19" s="5" t="s">
        <v>127</v>
      </c>
      <c r="B19" s="7" t="s">
        <v>78</v>
      </c>
      <c r="C19" s="8" t="s">
        <v>128</v>
      </c>
      <c r="D19" s="90">
        <f>D20+D28</f>
        <v>499200</v>
      </c>
      <c r="E19" s="90">
        <f>E20+E28+E25+E26+E27</f>
        <v>403675.89999999997</v>
      </c>
      <c r="F19" s="81">
        <f>D19-E19</f>
        <v>95524.10000000003</v>
      </c>
      <c r="G19" s="31"/>
      <c r="H19" s="31"/>
    </row>
    <row r="20" spans="1:8" ht="60">
      <c r="A20" s="65" t="s">
        <v>135</v>
      </c>
      <c r="B20" s="7" t="s">
        <v>78</v>
      </c>
      <c r="C20" s="8" t="s">
        <v>99</v>
      </c>
      <c r="D20" s="90">
        <v>484200</v>
      </c>
      <c r="E20" s="89">
        <f>SUM(E21:E24)</f>
        <v>375213.3</v>
      </c>
      <c r="F20" s="91">
        <f>D20-E20</f>
        <v>108986.70000000001</v>
      </c>
      <c r="G20" s="31"/>
      <c r="H20" s="31"/>
    </row>
    <row r="21" spans="1:8" ht="60">
      <c r="A21" s="65" t="s">
        <v>135</v>
      </c>
      <c r="B21" s="7" t="s">
        <v>78</v>
      </c>
      <c r="C21" s="8" t="s">
        <v>100</v>
      </c>
      <c r="D21" s="90">
        <v>0</v>
      </c>
      <c r="E21" s="90">
        <v>375209.62</v>
      </c>
      <c r="F21" s="91">
        <v>0</v>
      </c>
      <c r="G21" s="49"/>
      <c r="H21" s="31"/>
    </row>
    <row r="22" spans="1:8" ht="60">
      <c r="A22" s="65" t="s">
        <v>135</v>
      </c>
      <c r="B22" s="7" t="s">
        <v>78</v>
      </c>
      <c r="C22" s="8" t="s">
        <v>4</v>
      </c>
      <c r="D22" s="90">
        <v>0</v>
      </c>
      <c r="E22" s="90">
        <v>3.68</v>
      </c>
      <c r="F22" s="91">
        <v>0</v>
      </c>
      <c r="G22" s="49"/>
      <c r="H22" s="31"/>
    </row>
    <row r="23" spans="1:8" ht="60">
      <c r="A23" s="65" t="s">
        <v>135</v>
      </c>
      <c r="B23" s="7" t="s">
        <v>78</v>
      </c>
      <c r="C23" s="8" t="s">
        <v>138</v>
      </c>
      <c r="D23" s="90">
        <v>0</v>
      </c>
      <c r="E23" s="90">
        <v>0</v>
      </c>
      <c r="F23" s="92">
        <v>0</v>
      </c>
      <c r="G23" s="31"/>
      <c r="H23" s="31"/>
    </row>
    <row r="24" spans="1:8" ht="60">
      <c r="A24" s="65" t="s">
        <v>135</v>
      </c>
      <c r="B24" s="7" t="s">
        <v>78</v>
      </c>
      <c r="C24" s="8" t="s">
        <v>136</v>
      </c>
      <c r="D24" s="90">
        <v>0</v>
      </c>
      <c r="E24" s="90">
        <v>0</v>
      </c>
      <c r="F24" s="91">
        <v>0</v>
      </c>
      <c r="G24" s="31"/>
      <c r="H24" s="31"/>
    </row>
    <row r="25" spans="1:8" ht="12.75">
      <c r="A25" s="65"/>
      <c r="B25" s="7" t="s">
        <v>78</v>
      </c>
      <c r="C25" s="8" t="s">
        <v>408</v>
      </c>
      <c r="D25" s="90">
        <v>0</v>
      </c>
      <c r="E25" s="90">
        <v>12170.3</v>
      </c>
      <c r="F25" s="91">
        <f>D25-E25</f>
        <v>-12170.3</v>
      </c>
      <c r="G25" s="31"/>
      <c r="H25" s="31"/>
    </row>
    <row r="26" spans="1:8" ht="12.75">
      <c r="A26" s="65"/>
      <c r="B26" s="7" t="s">
        <v>78</v>
      </c>
      <c r="C26" s="8" t="s">
        <v>409</v>
      </c>
      <c r="D26" s="90">
        <v>0</v>
      </c>
      <c r="E26" s="90">
        <v>80.57</v>
      </c>
      <c r="F26" s="91">
        <f>D26-E26</f>
        <v>-80.57</v>
      </c>
      <c r="G26" s="31"/>
      <c r="H26" s="31"/>
    </row>
    <row r="27" spans="1:8" ht="12.75">
      <c r="A27" s="65"/>
      <c r="B27" s="7" t="s">
        <v>78</v>
      </c>
      <c r="C27" s="8" t="s">
        <v>410</v>
      </c>
      <c r="D27" s="90">
        <v>0</v>
      </c>
      <c r="E27" s="90">
        <v>-2.13</v>
      </c>
      <c r="F27" s="91">
        <f>D27-E27</f>
        <v>2.13</v>
      </c>
      <c r="G27" s="31"/>
      <c r="H27" s="31"/>
    </row>
    <row r="28" spans="1:8" ht="36">
      <c r="A28" s="65" t="s">
        <v>345</v>
      </c>
      <c r="B28" s="7" t="s">
        <v>78</v>
      </c>
      <c r="C28" s="8" t="s">
        <v>305</v>
      </c>
      <c r="D28" s="90">
        <v>15000</v>
      </c>
      <c r="E28" s="89">
        <f>SUM(E29:E32)</f>
        <v>16213.859999999999</v>
      </c>
      <c r="F28" s="91">
        <f>D28-E28</f>
        <v>-1213.8599999999988</v>
      </c>
      <c r="G28" s="49"/>
      <c r="H28" s="31"/>
    </row>
    <row r="29" spans="1:8" ht="36">
      <c r="A29" s="65" t="s">
        <v>345</v>
      </c>
      <c r="B29" s="7" t="s">
        <v>78</v>
      </c>
      <c r="C29" s="8" t="s">
        <v>304</v>
      </c>
      <c r="D29" s="90">
        <v>0</v>
      </c>
      <c r="E29" s="89">
        <v>15684.08</v>
      </c>
      <c r="F29" s="91">
        <v>0</v>
      </c>
      <c r="G29" s="49"/>
      <c r="H29" s="31"/>
    </row>
    <row r="30" spans="1:8" ht="51.75" customHeight="1">
      <c r="A30" s="65" t="s">
        <v>592</v>
      </c>
      <c r="B30" s="7" t="s">
        <v>78</v>
      </c>
      <c r="C30" s="8" t="s">
        <v>591</v>
      </c>
      <c r="D30" s="90">
        <v>0</v>
      </c>
      <c r="E30" s="89">
        <v>319.8</v>
      </c>
      <c r="F30" s="91">
        <v>0</v>
      </c>
      <c r="G30" s="49"/>
      <c r="H30" s="31"/>
    </row>
    <row r="31" spans="1:8" ht="60">
      <c r="A31" s="65" t="s">
        <v>593</v>
      </c>
      <c r="B31" s="7" t="s">
        <v>78</v>
      </c>
      <c r="C31" s="8" t="s">
        <v>303</v>
      </c>
      <c r="D31" s="90">
        <v>0</v>
      </c>
      <c r="E31" s="89">
        <v>210</v>
      </c>
      <c r="F31" s="91">
        <v>0</v>
      </c>
      <c r="G31" s="49"/>
      <c r="H31" s="31"/>
    </row>
    <row r="32" spans="1:8" ht="48">
      <c r="A32" s="65" t="s">
        <v>517</v>
      </c>
      <c r="B32" s="7" t="s">
        <v>78</v>
      </c>
      <c r="C32" s="8" t="s">
        <v>516</v>
      </c>
      <c r="D32" s="90">
        <v>0</v>
      </c>
      <c r="E32" s="89">
        <v>-0.02</v>
      </c>
      <c r="F32" s="91">
        <v>0</v>
      </c>
      <c r="G32" s="49"/>
      <c r="H32" s="31"/>
    </row>
    <row r="33" spans="1:8" ht="27.75" customHeight="1">
      <c r="A33" s="99" t="s">
        <v>506</v>
      </c>
      <c r="B33" s="100" t="s">
        <v>78</v>
      </c>
      <c r="C33" s="101" t="s">
        <v>507</v>
      </c>
      <c r="D33" s="102">
        <f>D34</f>
        <v>672600</v>
      </c>
      <c r="E33" s="102">
        <f>E34</f>
        <v>567064.57</v>
      </c>
      <c r="F33" s="103">
        <f aca="true" t="shared" si="0" ref="F33:F42">D33-E33</f>
        <v>105535.43000000005</v>
      </c>
      <c r="G33" s="49"/>
      <c r="H33" s="31"/>
    </row>
    <row r="34" spans="1:8" ht="24">
      <c r="A34" s="65" t="s">
        <v>508</v>
      </c>
      <c r="B34" s="7" t="s">
        <v>78</v>
      </c>
      <c r="C34" s="8" t="s">
        <v>510</v>
      </c>
      <c r="D34" s="90">
        <f>D35+D36+D37+D38</f>
        <v>672600</v>
      </c>
      <c r="E34" s="90">
        <f>E35+E36+E37+E38</f>
        <v>567064.57</v>
      </c>
      <c r="F34" s="91">
        <f t="shared" si="0"/>
        <v>105535.43000000005</v>
      </c>
      <c r="G34" s="49"/>
      <c r="H34" s="31"/>
    </row>
    <row r="35" spans="1:8" ht="36">
      <c r="A35" s="65" t="s">
        <v>58</v>
      </c>
      <c r="B35" s="7" t="s">
        <v>78</v>
      </c>
      <c r="C35" s="8" t="s">
        <v>509</v>
      </c>
      <c r="D35" s="90">
        <v>205700</v>
      </c>
      <c r="E35" s="89">
        <v>194615.46</v>
      </c>
      <c r="F35" s="91">
        <f t="shared" si="0"/>
        <v>11084.540000000008</v>
      </c>
      <c r="G35" s="49"/>
      <c r="H35" s="31"/>
    </row>
    <row r="36" spans="1:8" ht="48">
      <c r="A36" s="65" t="s">
        <v>57</v>
      </c>
      <c r="B36" s="7" t="s">
        <v>78</v>
      </c>
      <c r="C36" s="8" t="s">
        <v>511</v>
      </c>
      <c r="D36" s="90">
        <v>7700</v>
      </c>
      <c r="E36" s="89">
        <v>5285.12</v>
      </c>
      <c r="F36" s="91">
        <f t="shared" si="0"/>
        <v>2414.88</v>
      </c>
      <c r="G36" s="49"/>
      <c r="H36" s="31"/>
    </row>
    <row r="37" spans="1:8" ht="48">
      <c r="A37" s="65" t="s">
        <v>512</v>
      </c>
      <c r="B37" s="7" t="s">
        <v>78</v>
      </c>
      <c r="C37" s="8" t="s">
        <v>513</v>
      </c>
      <c r="D37" s="90">
        <v>450500</v>
      </c>
      <c r="E37" s="89">
        <v>390454.53</v>
      </c>
      <c r="F37" s="91">
        <f t="shared" si="0"/>
        <v>60045.46999999997</v>
      </c>
      <c r="G37" s="49"/>
      <c r="H37" s="31"/>
    </row>
    <row r="38" spans="1:8" ht="48">
      <c r="A38" s="65" t="s">
        <v>515</v>
      </c>
      <c r="B38" s="7" t="s">
        <v>78</v>
      </c>
      <c r="C38" s="8" t="s">
        <v>514</v>
      </c>
      <c r="D38" s="90">
        <v>8700</v>
      </c>
      <c r="E38" s="89">
        <v>-23290.54</v>
      </c>
      <c r="F38" s="91">
        <f t="shared" si="0"/>
        <v>31990.54</v>
      </c>
      <c r="G38" s="49"/>
      <c r="H38" s="31"/>
    </row>
    <row r="39" spans="1:8" ht="12.75">
      <c r="A39" s="99" t="s">
        <v>458</v>
      </c>
      <c r="B39" s="100" t="s">
        <v>78</v>
      </c>
      <c r="C39" s="101" t="s">
        <v>459</v>
      </c>
      <c r="D39" s="105">
        <f>D40+D55</f>
        <v>579200</v>
      </c>
      <c r="E39" s="105">
        <f>E40+E55</f>
        <v>2579145.06</v>
      </c>
      <c r="F39" s="107">
        <f t="shared" si="0"/>
        <v>-1999945.06</v>
      </c>
      <c r="G39" s="31"/>
      <c r="H39" s="31"/>
    </row>
    <row r="40" spans="1:8" ht="24">
      <c r="A40" s="5" t="s">
        <v>460</v>
      </c>
      <c r="B40" s="7" t="s">
        <v>78</v>
      </c>
      <c r="C40" s="8" t="s">
        <v>461</v>
      </c>
      <c r="D40" s="89">
        <f>D41+D47</f>
        <v>215400</v>
      </c>
      <c r="E40" s="89">
        <f>E41+E47+E51</f>
        <v>410846.7899999999</v>
      </c>
      <c r="F40" s="92">
        <f t="shared" si="0"/>
        <v>-195446.78999999992</v>
      </c>
      <c r="G40" s="31"/>
      <c r="H40" s="31"/>
    </row>
    <row r="41" spans="1:8" ht="27" customHeight="1">
      <c r="A41" s="5" t="s">
        <v>162</v>
      </c>
      <c r="B41" s="7" t="s">
        <v>78</v>
      </c>
      <c r="C41" s="8" t="s">
        <v>129</v>
      </c>
      <c r="D41" s="90">
        <f>D42</f>
        <v>115300</v>
      </c>
      <c r="E41" s="90">
        <f>E42</f>
        <v>289054.38999999996</v>
      </c>
      <c r="F41" s="91">
        <f t="shared" si="0"/>
        <v>-173754.38999999996</v>
      </c>
      <c r="G41" s="49"/>
      <c r="H41" s="31"/>
    </row>
    <row r="42" spans="1:8" ht="26.25" customHeight="1">
      <c r="A42" s="5" t="s">
        <v>162</v>
      </c>
      <c r="B42" s="7" t="s">
        <v>78</v>
      </c>
      <c r="C42" s="8" t="s">
        <v>130</v>
      </c>
      <c r="D42" s="90">
        <v>115300</v>
      </c>
      <c r="E42" s="90">
        <f>SUM(E43:E46)</f>
        <v>289054.38999999996</v>
      </c>
      <c r="F42" s="91">
        <f t="shared" si="0"/>
        <v>-173754.38999999996</v>
      </c>
      <c r="G42" s="31"/>
      <c r="H42" s="31"/>
    </row>
    <row r="43" spans="1:8" ht="48.75" customHeight="1">
      <c r="A43" s="5" t="s">
        <v>595</v>
      </c>
      <c r="B43" s="7" t="s">
        <v>78</v>
      </c>
      <c r="C43" s="8" t="s">
        <v>302</v>
      </c>
      <c r="D43" s="90">
        <v>0</v>
      </c>
      <c r="E43" s="89">
        <v>288360.79</v>
      </c>
      <c r="F43" s="91">
        <v>0</v>
      </c>
      <c r="G43" s="31"/>
      <c r="H43" s="31"/>
    </row>
    <row r="44" spans="1:8" ht="36.75" customHeight="1">
      <c r="A44" s="5" t="s">
        <v>596</v>
      </c>
      <c r="B44" s="7" t="s">
        <v>78</v>
      </c>
      <c r="C44" s="8" t="s">
        <v>594</v>
      </c>
      <c r="D44" s="90">
        <v>0</v>
      </c>
      <c r="E44" s="89">
        <v>693.6</v>
      </c>
      <c r="F44" s="91">
        <v>0</v>
      </c>
      <c r="G44" s="31"/>
      <c r="H44" s="31"/>
    </row>
    <row r="45" spans="1:8" ht="26.25" customHeight="1">
      <c r="A45" s="5" t="s">
        <v>162</v>
      </c>
      <c r="B45" s="7" t="s">
        <v>78</v>
      </c>
      <c r="C45" s="8" t="s">
        <v>306</v>
      </c>
      <c r="D45" s="90">
        <v>0</v>
      </c>
      <c r="E45" s="89">
        <v>0</v>
      </c>
      <c r="F45" s="91">
        <v>0</v>
      </c>
      <c r="G45" s="31"/>
      <c r="H45" s="31"/>
    </row>
    <row r="46" spans="1:8" ht="28.5" customHeight="1">
      <c r="A46" s="5" t="s">
        <v>162</v>
      </c>
      <c r="B46" s="7" t="s">
        <v>78</v>
      </c>
      <c r="C46" s="8" t="s">
        <v>126</v>
      </c>
      <c r="D46" s="90">
        <v>0</v>
      </c>
      <c r="E46" s="89">
        <v>0</v>
      </c>
      <c r="F46" s="91">
        <v>0</v>
      </c>
      <c r="G46" s="31"/>
      <c r="H46" s="31"/>
    </row>
    <row r="47" spans="1:8" ht="36">
      <c r="A47" s="5" t="s">
        <v>163</v>
      </c>
      <c r="B47" s="7" t="s">
        <v>78</v>
      </c>
      <c r="C47" s="8" t="s">
        <v>65</v>
      </c>
      <c r="D47" s="90">
        <f>D48</f>
        <v>100100</v>
      </c>
      <c r="E47" s="89">
        <f>E48</f>
        <v>2625.74</v>
      </c>
      <c r="F47" s="92">
        <f>D47-E47</f>
        <v>97474.26</v>
      </c>
      <c r="G47" s="49"/>
      <c r="H47" s="31"/>
    </row>
    <row r="48" spans="1:8" ht="36">
      <c r="A48" s="5" t="s">
        <v>163</v>
      </c>
      <c r="B48" s="7" t="s">
        <v>78</v>
      </c>
      <c r="C48" s="8" t="s">
        <v>463</v>
      </c>
      <c r="D48" s="89">
        <v>100100</v>
      </c>
      <c r="E48" s="90">
        <f>SUM(E49:E50)</f>
        <v>2625.74</v>
      </c>
      <c r="F48" s="91">
        <f>D48-E48</f>
        <v>97474.26</v>
      </c>
      <c r="G48" s="49"/>
      <c r="H48" s="31"/>
    </row>
    <row r="49" spans="1:8" ht="60">
      <c r="A49" s="5" t="s">
        <v>597</v>
      </c>
      <c r="B49" s="7" t="s">
        <v>78</v>
      </c>
      <c r="C49" s="8" t="s">
        <v>464</v>
      </c>
      <c r="D49" s="90">
        <v>0</v>
      </c>
      <c r="E49" s="90">
        <v>961.31</v>
      </c>
      <c r="F49" s="91">
        <v>0</v>
      </c>
      <c r="G49" s="31"/>
      <c r="H49" s="31"/>
    </row>
    <row r="50" spans="1:8" ht="39" customHeight="1">
      <c r="A50" s="5" t="s">
        <v>518</v>
      </c>
      <c r="B50" s="7" t="s">
        <v>78</v>
      </c>
      <c r="C50" s="8" t="s">
        <v>598</v>
      </c>
      <c r="D50" s="90">
        <v>0</v>
      </c>
      <c r="E50" s="89">
        <v>1664.43</v>
      </c>
      <c r="F50" s="91">
        <v>0</v>
      </c>
      <c r="G50" s="31"/>
      <c r="H50" s="31"/>
    </row>
    <row r="51" spans="1:8" ht="24.75" customHeight="1">
      <c r="A51" s="5" t="s">
        <v>329</v>
      </c>
      <c r="B51" s="7" t="s">
        <v>78</v>
      </c>
      <c r="C51" s="8" t="s">
        <v>330</v>
      </c>
      <c r="D51" s="90">
        <v>0</v>
      </c>
      <c r="E51" s="89">
        <f>E52+E53+E54</f>
        <v>119166.66</v>
      </c>
      <c r="F51" s="91">
        <v>0</v>
      </c>
      <c r="G51" s="31"/>
      <c r="H51" s="31"/>
    </row>
    <row r="52" spans="1:8" ht="49.5" customHeight="1">
      <c r="A52" s="5" t="s">
        <v>599</v>
      </c>
      <c r="B52" s="7" t="s">
        <v>78</v>
      </c>
      <c r="C52" s="8" t="s">
        <v>581</v>
      </c>
      <c r="D52" s="90">
        <v>0</v>
      </c>
      <c r="E52" s="89">
        <v>118947.56</v>
      </c>
      <c r="F52" s="91">
        <v>0</v>
      </c>
      <c r="G52" s="31"/>
      <c r="H52" s="31"/>
    </row>
    <row r="53" spans="1:8" ht="29.25" customHeight="1">
      <c r="A53" s="5" t="s">
        <v>39</v>
      </c>
      <c r="B53" s="7" t="s">
        <v>78</v>
      </c>
      <c r="C53" s="8" t="s">
        <v>38</v>
      </c>
      <c r="D53" s="90">
        <v>0</v>
      </c>
      <c r="E53" s="89">
        <v>97.6</v>
      </c>
      <c r="F53" s="91">
        <v>0</v>
      </c>
      <c r="G53" s="31"/>
      <c r="H53" s="31"/>
    </row>
    <row r="54" spans="1:8" ht="38.25" customHeight="1">
      <c r="A54" s="5" t="s">
        <v>41</v>
      </c>
      <c r="B54" s="7" t="s">
        <v>78</v>
      </c>
      <c r="C54" s="8" t="s">
        <v>40</v>
      </c>
      <c r="D54" s="90">
        <v>0</v>
      </c>
      <c r="E54" s="89">
        <v>121.5</v>
      </c>
      <c r="F54" s="91">
        <v>0</v>
      </c>
      <c r="G54" s="31"/>
      <c r="H54" s="31"/>
    </row>
    <row r="55" spans="1:8" ht="12.75">
      <c r="A55" s="5" t="s">
        <v>139</v>
      </c>
      <c r="B55" s="7" t="s">
        <v>78</v>
      </c>
      <c r="C55" s="8" t="s">
        <v>66</v>
      </c>
      <c r="D55" s="90">
        <f>D56</f>
        <v>363800</v>
      </c>
      <c r="E55" s="90">
        <f>E56</f>
        <v>2168298.27</v>
      </c>
      <c r="F55" s="91">
        <f>D55-E55</f>
        <v>-1804498.27</v>
      </c>
      <c r="G55" s="49"/>
      <c r="H55" s="31"/>
    </row>
    <row r="56" spans="1:8" ht="12.75">
      <c r="A56" s="5" t="s">
        <v>139</v>
      </c>
      <c r="B56" s="7" t="s">
        <v>78</v>
      </c>
      <c r="C56" s="8" t="s">
        <v>174</v>
      </c>
      <c r="D56" s="90">
        <v>363800</v>
      </c>
      <c r="E56" s="90">
        <f>SUM(E57:E60)</f>
        <v>2168298.27</v>
      </c>
      <c r="F56" s="91">
        <f>D56-E56</f>
        <v>-1804498.27</v>
      </c>
      <c r="G56" s="49"/>
      <c r="H56" s="31"/>
    </row>
    <row r="57" spans="1:8" ht="12.75">
      <c r="A57" s="5" t="s">
        <v>139</v>
      </c>
      <c r="B57" s="7" t="s">
        <v>78</v>
      </c>
      <c r="C57" s="8" t="s">
        <v>124</v>
      </c>
      <c r="D57" s="90">
        <v>0</v>
      </c>
      <c r="E57" s="90">
        <v>2167559.03</v>
      </c>
      <c r="F57" s="91">
        <v>0</v>
      </c>
      <c r="G57" s="49"/>
      <c r="H57" s="31"/>
    </row>
    <row r="58" spans="1:8" ht="12.75">
      <c r="A58" s="5" t="s">
        <v>139</v>
      </c>
      <c r="B58" s="7" t="s">
        <v>78</v>
      </c>
      <c r="C58" s="8" t="s">
        <v>10</v>
      </c>
      <c r="D58" s="90">
        <v>0</v>
      </c>
      <c r="E58" s="90">
        <v>739.24</v>
      </c>
      <c r="F58" s="91">
        <v>0</v>
      </c>
      <c r="G58" s="49"/>
      <c r="H58" s="31"/>
    </row>
    <row r="59" spans="1:8" ht="12.75">
      <c r="A59" s="5" t="s">
        <v>139</v>
      </c>
      <c r="B59" s="7" t="s">
        <v>78</v>
      </c>
      <c r="C59" s="8" t="s">
        <v>298</v>
      </c>
      <c r="D59" s="90">
        <v>0</v>
      </c>
      <c r="E59" s="90">
        <v>0</v>
      </c>
      <c r="F59" s="91">
        <v>0</v>
      </c>
      <c r="G59" s="49"/>
      <c r="H59" s="31"/>
    </row>
    <row r="60" spans="1:8" ht="12.75">
      <c r="A60" s="5" t="s">
        <v>139</v>
      </c>
      <c r="B60" s="7" t="s">
        <v>78</v>
      </c>
      <c r="C60" s="8" t="s">
        <v>299</v>
      </c>
      <c r="D60" s="90">
        <v>0</v>
      </c>
      <c r="E60" s="89">
        <v>0</v>
      </c>
      <c r="F60" s="91">
        <v>0</v>
      </c>
      <c r="G60" s="49"/>
      <c r="H60" s="31"/>
    </row>
    <row r="61" spans="1:8" ht="15.75" customHeight="1">
      <c r="A61" s="99" t="s">
        <v>114</v>
      </c>
      <c r="B61" s="100" t="s">
        <v>78</v>
      </c>
      <c r="C61" s="101" t="s">
        <v>115</v>
      </c>
      <c r="D61" s="105">
        <f>D62+D67</f>
        <v>2229800</v>
      </c>
      <c r="E61" s="105">
        <f>E62+E67</f>
        <v>1637497.36</v>
      </c>
      <c r="F61" s="105">
        <f aca="true" t="shared" si="1" ref="F61:F79">D61-E61</f>
        <v>592302.6399999999</v>
      </c>
      <c r="G61" s="49"/>
      <c r="H61" s="31"/>
    </row>
    <row r="62" spans="1:8" ht="12.75">
      <c r="A62" s="5" t="s">
        <v>116</v>
      </c>
      <c r="B62" s="7" t="s">
        <v>78</v>
      </c>
      <c r="C62" s="8" t="s">
        <v>117</v>
      </c>
      <c r="D62" s="89">
        <f>D63</f>
        <v>126100</v>
      </c>
      <c r="E62" s="89">
        <f>E63</f>
        <v>35062.64</v>
      </c>
      <c r="F62" s="91">
        <f t="shared" si="1"/>
        <v>91037.36</v>
      </c>
      <c r="G62" s="49"/>
      <c r="H62" s="31"/>
    </row>
    <row r="63" spans="1:8" ht="36">
      <c r="A63" s="5" t="s">
        <v>33</v>
      </c>
      <c r="B63" s="7" t="s">
        <v>78</v>
      </c>
      <c r="C63" s="8" t="s">
        <v>118</v>
      </c>
      <c r="D63" s="89">
        <v>126100</v>
      </c>
      <c r="E63" s="89">
        <f>E64+E65+E66</f>
        <v>35062.64</v>
      </c>
      <c r="F63" s="91">
        <f t="shared" si="1"/>
        <v>91037.36</v>
      </c>
      <c r="G63" s="49"/>
      <c r="H63" s="31"/>
    </row>
    <row r="64" spans="1:8" ht="60">
      <c r="A64" s="5" t="s">
        <v>600</v>
      </c>
      <c r="B64" s="7" t="s">
        <v>78</v>
      </c>
      <c r="C64" s="8" t="s">
        <v>119</v>
      </c>
      <c r="D64" s="89">
        <v>0</v>
      </c>
      <c r="E64" s="89">
        <v>34796.2</v>
      </c>
      <c r="F64" s="91">
        <f t="shared" si="1"/>
        <v>-34796.2</v>
      </c>
      <c r="G64" s="49"/>
      <c r="H64" s="31"/>
    </row>
    <row r="65" spans="1:8" ht="48">
      <c r="A65" s="5" t="s">
        <v>0</v>
      </c>
      <c r="B65" s="7" t="s">
        <v>78</v>
      </c>
      <c r="C65" s="8" t="s">
        <v>582</v>
      </c>
      <c r="D65" s="89">
        <v>0</v>
      </c>
      <c r="E65" s="89">
        <v>246.44</v>
      </c>
      <c r="F65" s="91">
        <f t="shared" si="1"/>
        <v>-246.44</v>
      </c>
      <c r="G65" s="49"/>
      <c r="H65" s="31"/>
    </row>
    <row r="66" spans="1:8" ht="48">
      <c r="A66" s="5" t="s">
        <v>520</v>
      </c>
      <c r="B66" s="7" t="s">
        <v>78</v>
      </c>
      <c r="C66" s="8" t="s">
        <v>519</v>
      </c>
      <c r="D66" s="89">
        <v>0</v>
      </c>
      <c r="E66" s="89">
        <v>20</v>
      </c>
      <c r="F66" s="91">
        <f t="shared" si="1"/>
        <v>-20</v>
      </c>
      <c r="G66" s="49"/>
      <c r="H66" s="31"/>
    </row>
    <row r="67" spans="1:8" ht="12.75">
      <c r="A67" s="5" t="s">
        <v>120</v>
      </c>
      <c r="B67" s="7" t="s">
        <v>78</v>
      </c>
      <c r="C67" s="8" t="s">
        <v>121</v>
      </c>
      <c r="D67" s="89">
        <f>D68+D73</f>
        <v>2103700</v>
      </c>
      <c r="E67" s="89">
        <f>E68+E73</f>
        <v>1602434.7200000002</v>
      </c>
      <c r="F67" s="89">
        <f t="shared" si="1"/>
        <v>501265.2799999998</v>
      </c>
      <c r="G67" s="49"/>
      <c r="H67" s="31"/>
    </row>
    <row r="68" spans="1:8" ht="12.75">
      <c r="A68" s="5" t="s">
        <v>67</v>
      </c>
      <c r="B68" s="7" t="s">
        <v>78</v>
      </c>
      <c r="C68" s="8" t="s">
        <v>68</v>
      </c>
      <c r="D68" s="89">
        <f>D69</f>
        <v>118100</v>
      </c>
      <c r="E68" s="89">
        <f>E69</f>
        <v>119987.26</v>
      </c>
      <c r="F68" s="91">
        <f t="shared" si="1"/>
        <v>-1887.2599999999948</v>
      </c>
      <c r="G68" s="49"/>
      <c r="H68" s="31"/>
    </row>
    <row r="69" spans="1:8" ht="30" customHeight="1">
      <c r="A69" s="5" t="s">
        <v>69</v>
      </c>
      <c r="B69" s="7" t="s">
        <v>78</v>
      </c>
      <c r="C69" s="8" t="s">
        <v>503</v>
      </c>
      <c r="D69" s="89">
        <v>118100</v>
      </c>
      <c r="E69" s="89">
        <f>E70+E71+E72</f>
        <v>119987.26</v>
      </c>
      <c r="F69" s="91">
        <f t="shared" si="1"/>
        <v>-1887.2599999999948</v>
      </c>
      <c r="G69" s="49"/>
      <c r="H69" s="31"/>
    </row>
    <row r="70" spans="1:8" ht="46.5" customHeight="1">
      <c r="A70" s="5" t="s">
        <v>522</v>
      </c>
      <c r="B70" s="7" t="s">
        <v>78</v>
      </c>
      <c r="C70" s="8" t="s">
        <v>521</v>
      </c>
      <c r="D70" s="89">
        <v>0</v>
      </c>
      <c r="E70" s="89">
        <v>118697.06</v>
      </c>
      <c r="F70" s="91">
        <f t="shared" si="1"/>
        <v>-118697.06</v>
      </c>
      <c r="G70" s="49"/>
      <c r="H70" s="31"/>
    </row>
    <row r="71" spans="1:8" ht="39" customHeight="1">
      <c r="A71" s="5" t="s">
        <v>583</v>
      </c>
      <c r="B71" s="7" t="s">
        <v>78</v>
      </c>
      <c r="C71" s="8" t="s">
        <v>584</v>
      </c>
      <c r="D71" s="89">
        <v>0</v>
      </c>
      <c r="E71" s="89">
        <v>11.31</v>
      </c>
      <c r="F71" s="91">
        <f>D71-E71</f>
        <v>-11.31</v>
      </c>
      <c r="G71" s="49"/>
      <c r="H71" s="31"/>
    </row>
    <row r="72" spans="1:8" ht="39" customHeight="1">
      <c r="A72" s="5" t="s">
        <v>367</v>
      </c>
      <c r="B72" s="7" t="s">
        <v>78</v>
      </c>
      <c r="C72" s="8" t="s">
        <v>366</v>
      </c>
      <c r="D72" s="89">
        <v>0</v>
      </c>
      <c r="E72" s="89">
        <v>1278.89</v>
      </c>
      <c r="F72" s="91">
        <f>D72-E72</f>
        <v>-1278.89</v>
      </c>
      <c r="G72" s="49"/>
      <c r="H72" s="31"/>
    </row>
    <row r="73" spans="1:8" ht="12.75">
      <c r="A73" s="5" t="s">
        <v>504</v>
      </c>
      <c r="B73" s="7" t="s">
        <v>78</v>
      </c>
      <c r="C73" s="8" t="s">
        <v>59</v>
      </c>
      <c r="D73" s="89">
        <f>D74</f>
        <v>1985600</v>
      </c>
      <c r="E73" s="89">
        <f>E74</f>
        <v>1482447.4600000002</v>
      </c>
      <c r="F73" s="91">
        <f t="shared" si="1"/>
        <v>503152.5399999998</v>
      </c>
      <c r="G73" s="49"/>
      <c r="H73" s="31"/>
    </row>
    <row r="74" spans="1:8" ht="36">
      <c r="A74" s="5" t="s">
        <v>60</v>
      </c>
      <c r="B74" s="7" t="s">
        <v>78</v>
      </c>
      <c r="C74" s="8" t="s">
        <v>61</v>
      </c>
      <c r="D74" s="89">
        <v>1985600</v>
      </c>
      <c r="E74" s="89">
        <f>E75+E76</f>
        <v>1482447.4600000002</v>
      </c>
      <c r="F74" s="91">
        <f t="shared" si="1"/>
        <v>503152.5399999998</v>
      </c>
      <c r="G74" s="49"/>
      <c r="H74" s="31"/>
    </row>
    <row r="75" spans="1:8" ht="49.5" customHeight="1">
      <c r="A75" s="5" t="s">
        <v>524</v>
      </c>
      <c r="B75" s="7" t="s">
        <v>78</v>
      </c>
      <c r="C75" s="8" t="s">
        <v>523</v>
      </c>
      <c r="D75" s="89">
        <v>0</v>
      </c>
      <c r="E75" s="89">
        <v>1474052.62</v>
      </c>
      <c r="F75" s="91">
        <f t="shared" si="1"/>
        <v>-1474052.62</v>
      </c>
      <c r="G75" s="49"/>
      <c r="H75" s="31"/>
    </row>
    <row r="76" spans="1:8" ht="36.75" customHeight="1">
      <c r="A76" s="5" t="s">
        <v>525</v>
      </c>
      <c r="B76" s="7" t="s">
        <v>78</v>
      </c>
      <c r="C76" s="8" t="s">
        <v>526</v>
      </c>
      <c r="D76" s="89">
        <v>0</v>
      </c>
      <c r="E76" s="89">
        <v>8394.84</v>
      </c>
      <c r="F76" s="91">
        <f t="shared" si="1"/>
        <v>-8394.84</v>
      </c>
      <c r="G76" s="49"/>
      <c r="H76" s="31"/>
    </row>
    <row r="77" spans="1:8" ht="12.75">
      <c r="A77" s="99" t="s">
        <v>140</v>
      </c>
      <c r="B77" s="100" t="s">
        <v>78</v>
      </c>
      <c r="C77" s="101" t="s">
        <v>141</v>
      </c>
      <c r="D77" s="102">
        <f>D78</f>
        <v>15800</v>
      </c>
      <c r="E77" s="105">
        <f>E78</f>
        <v>17990</v>
      </c>
      <c r="F77" s="107">
        <f t="shared" si="1"/>
        <v>-2190</v>
      </c>
      <c r="G77" s="49"/>
      <c r="H77" s="31"/>
    </row>
    <row r="78" spans="1:8" ht="36">
      <c r="A78" s="5" t="s">
        <v>122</v>
      </c>
      <c r="B78" s="7" t="s">
        <v>78</v>
      </c>
      <c r="C78" s="8" t="s">
        <v>123</v>
      </c>
      <c r="D78" s="90">
        <f>D79</f>
        <v>15800</v>
      </c>
      <c r="E78" s="89">
        <f>E79</f>
        <v>17990</v>
      </c>
      <c r="F78" s="91">
        <f t="shared" si="1"/>
        <v>-2190</v>
      </c>
      <c r="G78" s="49"/>
      <c r="H78" s="31"/>
    </row>
    <row r="79" spans="1:8" ht="60">
      <c r="A79" s="5" t="s">
        <v>215</v>
      </c>
      <c r="B79" s="7" t="s">
        <v>78</v>
      </c>
      <c r="C79" s="8" t="s">
        <v>213</v>
      </c>
      <c r="D79" s="90">
        <v>15800</v>
      </c>
      <c r="E79" s="90">
        <f>SUM(E80:E80)</f>
        <v>17990</v>
      </c>
      <c r="F79" s="91">
        <f t="shared" si="1"/>
        <v>-2190</v>
      </c>
      <c r="G79" s="31"/>
      <c r="H79" s="31"/>
    </row>
    <row r="80" spans="1:8" ht="60">
      <c r="A80" s="5" t="s">
        <v>215</v>
      </c>
      <c r="B80" s="7" t="s">
        <v>78</v>
      </c>
      <c r="C80" s="8" t="s">
        <v>214</v>
      </c>
      <c r="D80" s="90">
        <v>0</v>
      </c>
      <c r="E80" s="89">
        <v>17990</v>
      </c>
      <c r="F80" s="91">
        <v>0</v>
      </c>
      <c r="G80" s="31"/>
      <c r="H80" s="31"/>
    </row>
    <row r="81" spans="1:8" ht="36">
      <c r="A81" s="99" t="s">
        <v>454</v>
      </c>
      <c r="B81" s="100" t="s">
        <v>78</v>
      </c>
      <c r="C81" s="101" t="s">
        <v>455</v>
      </c>
      <c r="D81" s="105">
        <f aca="true" t="shared" si="2" ref="D81:E83">D82</f>
        <v>25400</v>
      </c>
      <c r="E81" s="105">
        <f t="shared" si="2"/>
        <v>20020.8</v>
      </c>
      <c r="F81" s="103">
        <f>D81-E81</f>
        <v>5379.200000000001</v>
      </c>
      <c r="G81" s="31"/>
      <c r="H81" s="31"/>
    </row>
    <row r="82" spans="1:8" ht="72">
      <c r="A82" s="5" t="s">
        <v>346</v>
      </c>
      <c r="B82" s="7" t="s">
        <v>78</v>
      </c>
      <c r="C82" s="8" t="s">
        <v>131</v>
      </c>
      <c r="D82" s="89">
        <f t="shared" si="2"/>
        <v>25400</v>
      </c>
      <c r="E82" s="89">
        <f t="shared" si="2"/>
        <v>20020.8</v>
      </c>
      <c r="F82" s="91">
        <f>D82-E82</f>
        <v>5379.200000000001</v>
      </c>
      <c r="G82" s="31"/>
      <c r="H82" s="31"/>
    </row>
    <row r="83" spans="1:8" ht="72.75" customHeight="1">
      <c r="A83" s="5" t="s">
        <v>347</v>
      </c>
      <c r="B83" s="7" t="s">
        <v>78</v>
      </c>
      <c r="C83" s="8" t="s">
        <v>301</v>
      </c>
      <c r="D83" s="90">
        <f t="shared" si="2"/>
        <v>25400</v>
      </c>
      <c r="E83" s="89">
        <f t="shared" si="2"/>
        <v>20020.8</v>
      </c>
      <c r="F83" s="91">
        <f>D83-E83</f>
        <v>5379.200000000001</v>
      </c>
      <c r="G83" s="49"/>
      <c r="H83" s="31"/>
    </row>
    <row r="84" spans="1:8" ht="60" customHeight="1">
      <c r="A84" s="5" t="s">
        <v>34</v>
      </c>
      <c r="B84" s="7" t="s">
        <v>78</v>
      </c>
      <c r="C84" s="8" t="s">
        <v>216</v>
      </c>
      <c r="D84" s="89">
        <v>25400</v>
      </c>
      <c r="E84" s="93">
        <v>20020.8</v>
      </c>
      <c r="F84" s="91">
        <v>0</v>
      </c>
      <c r="G84" s="49"/>
      <c r="H84" s="31"/>
    </row>
    <row r="85" spans="1:8" ht="24">
      <c r="A85" s="108" t="s">
        <v>308</v>
      </c>
      <c r="B85" s="100" t="s">
        <v>78</v>
      </c>
      <c r="C85" s="101" t="s">
        <v>310</v>
      </c>
      <c r="D85" s="102">
        <f aca="true" t="shared" si="3" ref="D85:E88">D86</f>
        <v>0</v>
      </c>
      <c r="E85" s="102">
        <f t="shared" si="3"/>
        <v>9486.95</v>
      </c>
      <c r="F85" s="103">
        <f aca="true" t="shared" si="4" ref="F85:F92">D85-E85</f>
        <v>-9486.95</v>
      </c>
      <c r="G85" s="49"/>
      <c r="H85" s="31"/>
    </row>
    <row r="86" spans="1:8" ht="12.75">
      <c r="A86" s="65" t="s">
        <v>87</v>
      </c>
      <c r="B86" s="12" t="s">
        <v>78</v>
      </c>
      <c r="C86" s="8" t="s">
        <v>88</v>
      </c>
      <c r="D86" s="89">
        <f>D88</f>
        <v>0</v>
      </c>
      <c r="E86" s="89">
        <f>E88+E87</f>
        <v>9486.95</v>
      </c>
      <c r="F86" s="91">
        <f t="shared" si="4"/>
        <v>-9486.95</v>
      </c>
      <c r="G86" s="49"/>
      <c r="H86" s="31"/>
    </row>
    <row r="87" spans="1:8" ht="28.5" customHeight="1">
      <c r="A87" s="65" t="s">
        <v>42</v>
      </c>
      <c r="B87" s="12" t="s">
        <v>78</v>
      </c>
      <c r="C87" s="8" t="s">
        <v>43</v>
      </c>
      <c r="D87" s="89">
        <v>0</v>
      </c>
      <c r="E87" s="89">
        <v>5221.7</v>
      </c>
      <c r="F87" s="91"/>
      <c r="G87" s="49"/>
      <c r="H87" s="31"/>
    </row>
    <row r="88" spans="1:8" ht="12.75">
      <c r="A88" s="65" t="s">
        <v>89</v>
      </c>
      <c r="B88" s="12" t="s">
        <v>78</v>
      </c>
      <c r="C88" s="8" t="s">
        <v>90</v>
      </c>
      <c r="D88" s="89">
        <f t="shared" si="3"/>
        <v>0</v>
      </c>
      <c r="E88" s="89">
        <f t="shared" si="3"/>
        <v>4265.25</v>
      </c>
      <c r="F88" s="92">
        <f t="shared" si="4"/>
        <v>-4265.25</v>
      </c>
      <c r="G88" s="49"/>
      <c r="H88" s="31"/>
    </row>
    <row r="89" spans="1:8" ht="24">
      <c r="A89" s="65" t="s">
        <v>218</v>
      </c>
      <c r="B89" s="12" t="s">
        <v>78</v>
      </c>
      <c r="C89" s="8" t="s">
        <v>217</v>
      </c>
      <c r="D89" s="89">
        <v>0</v>
      </c>
      <c r="E89" s="89">
        <v>4265.25</v>
      </c>
      <c r="F89" s="91">
        <f t="shared" si="4"/>
        <v>-4265.25</v>
      </c>
      <c r="G89" s="49"/>
      <c r="H89" s="31"/>
    </row>
    <row r="90" spans="1:8" ht="16.5" customHeight="1">
      <c r="A90" s="109" t="s">
        <v>125</v>
      </c>
      <c r="B90" s="110" t="s">
        <v>78</v>
      </c>
      <c r="C90" s="101" t="s">
        <v>134</v>
      </c>
      <c r="D90" s="105">
        <f>D91</f>
        <v>54600</v>
      </c>
      <c r="E90" s="105">
        <f>E91</f>
        <v>5500</v>
      </c>
      <c r="F90" s="107">
        <f t="shared" si="4"/>
        <v>49100</v>
      </c>
      <c r="G90" s="31"/>
      <c r="H90" s="31"/>
    </row>
    <row r="91" spans="1:8" ht="37.5" customHeight="1">
      <c r="A91" s="97" t="s">
        <v>180</v>
      </c>
      <c r="B91" s="32" t="s">
        <v>78</v>
      </c>
      <c r="C91" s="8" t="s">
        <v>181</v>
      </c>
      <c r="D91" s="89">
        <f>D92</f>
        <v>54600</v>
      </c>
      <c r="E91" s="89">
        <f>E92</f>
        <v>5500</v>
      </c>
      <c r="F91" s="92">
        <f t="shared" si="4"/>
        <v>49100</v>
      </c>
      <c r="G91" s="31"/>
      <c r="H91" s="31"/>
    </row>
    <row r="92" spans="1:8" ht="48" customHeight="1">
      <c r="A92" s="97" t="s">
        <v>187</v>
      </c>
      <c r="B92" s="13" t="s">
        <v>78</v>
      </c>
      <c r="C92" s="8" t="s">
        <v>188</v>
      </c>
      <c r="D92" s="90">
        <v>54600</v>
      </c>
      <c r="E92" s="89">
        <v>5500</v>
      </c>
      <c r="F92" s="92">
        <f t="shared" si="4"/>
        <v>49100</v>
      </c>
      <c r="G92" s="31"/>
      <c r="H92" s="31"/>
    </row>
    <row r="93" spans="1:6" ht="12.75">
      <c r="A93" s="99" t="s">
        <v>95</v>
      </c>
      <c r="B93" s="100" t="s">
        <v>78</v>
      </c>
      <c r="C93" s="101" t="s">
        <v>96</v>
      </c>
      <c r="D93" s="105">
        <f>D94+D108</f>
        <v>4126863</v>
      </c>
      <c r="E93" s="105">
        <f>E94+E108</f>
        <v>3028862.26</v>
      </c>
      <c r="F93" s="111">
        <f>F94</f>
        <v>1098000.74</v>
      </c>
    </row>
    <row r="94" spans="1:6" ht="24">
      <c r="A94" s="5" t="s">
        <v>97</v>
      </c>
      <c r="B94" s="7" t="s">
        <v>78</v>
      </c>
      <c r="C94" s="8" t="s">
        <v>98</v>
      </c>
      <c r="D94" s="89">
        <f>D95+D98+D103</f>
        <v>3759863</v>
      </c>
      <c r="E94" s="89">
        <f>E95+E98+E103</f>
        <v>2661862.26</v>
      </c>
      <c r="F94" s="92">
        <f>F95+F98+F103</f>
        <v>1098000.74</v>
      </c>
    </row>
    <row r="95" spans="1:7" ht="24.75" customHeight="1">
      <c r="A95" s="5" t="s">
        <v>505</v>
      </c>
      <c r="B95" s="7" t="s">
        <v>78</v>
      </c>
      <c r="C95" s="8" t="s">
        <v>146</v>
      </c>
      <c r="D95" s="89">
        <f>D96</f>
        <v>3487600</v>
      </c>
      <c r="E95" s="89">
        <f>E96</f>
        <v>2389600</v>
      </c>
      <c r="F95" s="94">
        <f>F96</f>
        <v>1098000</v>
      </c>
      <c r="G95" s="14"/>
    </row>
    <row r="96" spans="1:7" ht="12.75">
      <c r="A96" s="5" t="s">
        <v>101</v>
      </c>
      <c r="B96" s="7" t="s">
        <v>78</v>
      </c>
      <c r="C96" s="8" t="s">
        <v>102</v>
      </c>
      <c r="D96" s="89">
        <f>D97</f>
        <v>3487600</v>
      </c>
      <c r="E96" s="89">
        <f>E97</f>
        <v>2389600</v>
      </c>
      <c r="F96" s="91">
        <f aca="true" t="shared" si="5" ref="F96:F101">D96-E96</f>
        <v>1098000</v>
      </c>
      <c r="G96" s="14"/>
    </row>
    <row r="97" spans="1:7" ht="24">
      <c r="A97" s="5" t="s">
        <v>35</v>
      </c>
      <c r="B97" s="7" t="s">
        <v>78</v>
      </c>
      <c r="C97" s="8" t="s">
        <v>70</v>
      </c>
      <c r="D97" s="89">
        <v>3487600</v>
      </c>
      <c r="E97" s="89">
        <v>2389600</v>
      </c>
      <c r="F97" s="91">
        <f t="shared" si="5"/>
        <v>1098000</v>
      </c>
      <c r="G97" s="14"/>
    </row>
    <row r="98" spans="1:7" ht="24">
      <c r="A98" s="5" t="s">
        <v>160</v>
      </c>
      <c r="B98" s="7" t="s">
        <v>78</v>
      </c>
      <c r="C98" s="8" t="s">
        <v>161</v>
      </c>
      <c r="D98" s="89">
        <f>D99+D101</f>
        <v>59500</v>
      </c>
      <c r="E98" s="89">
        <f>E99+E101</f>
        <v>59500</v>
      </c>
      <c r="F98" s="92">
        <f t="shared" si="5"/>
        <v>0</v>
      </c>
      <c r="G98" s="14"/>
    </row>
    <row r="99" spans="1:7" ht="36">
      <c r="A99" s="5" t="s">
        <v>62</v>
      </c>
      <c r="B99" s="7" t="s">
        <v>78</v>
      </c>
      <c r="C99" s="8" t="s">
        <v>499</v>
      </c>
      <c r="D99" s="89">
        <f>D100</f>
        <v>59300</v>
      </c>
      <c r="E99" s="89">
        <f>E100</f>
        <v>59300</v>
      </c>
      <c r="F99" s="92">
        <f t="shared" si="5"/>
        <v>0</v>
      </c>
      <c r="G99" s="14"/>
    </row>
    <row r="100" spans="1:7" ht="36">
      <c r="A100" s="5" t="s">
        <v>36</v>
      </c>
      <c r="B100" s="7" t="s">
        <v>78</v>
      </c>
      <c r="C100" s="8" t="s">
        <v>500</v>
      </c>
      <c r="D100" s="90">
        <v>59300</v>
      </c>
      <c r="E100" s="90">
        <v>59300</v>
      </c>
      <c r="F100" s="92">
        <f t="shared" si="5"/>
        <v>0</v>
      </c>
      <c r="G100" s="14"/>
    </row>
    <row r="101" spans="1:7" ht="36">
      <c r="A101" s="5" t="s">
        <v>63</v>
      </c>
      <c r="B101" s="7" t="s">
        <v>78</v>
      </c>
      <c r="C101" s="8" t="s">
        <v>501</v>
      </c>
      <c r="D101" s="90">
        <f>D102</f>
        <v>200</v>
      </c>
      <c r="E101" s="89">
        <f>E102</f>
        <v>200</v>
      </c>
      <c r="F101" s="92">
        <f t="shared" si="5"/>
        <v>0</v>
      </c>
      <c r="G101" s="14"/>
    </row>
    <row r="102" spans="1:7" ht="37.5" customHeight="1">
      <c r="A102" s="5" t="s">
        <v>37</v>
      </c>
      <c r="B102" s="7" t="s">
        <v>78</v>
      </c>
      <c r="C102" s="8" t="s">
        <v>502</v>
      </c>
      <c r="D102" s="90">
        <v>200</v>
      </c>
      <c r="E102" s="89">
        <v>200</v>
      </c>
      <c r="F102" s="92">
        <f aca="true" t="shared" si="6" ref="F102:F110">D102-E102</f>
        <v>0</v>
      </c>
      <c r="G102" s="14"/>
    </row>
    <row r="103" spans="1:7" ht="12.75">
      <c r="A103" s="5" t="s">
        <v>93</v>
      </c>
      <c r="B103" s="7" t="s">
        <v>78</v>
      </c>
      <c r="C103" s="8" t="s">
        <v>15</v>
      </c>
      <c r="D103" s="89">
        <f>D104+D106</f>
        <v>212763</v>
      </c>
      <c r="E103" s="89">
        <f>E104+E106</f>
        <v>212762.26</v>
      </c>
      <c r="F103" s="92">
        <f t="shared" si="6"/>
        <v>0.7399999999906868</v>
      </c>
      <c r="G103" s="14"/>
    </row>
    <row r="104" spans="1:7" ht="48">
      <c r="A104" s="5" t="s">
        <v>18</v>
      </c>
      <c r="B104" s="7" t="s">
        <v>78</v>
      </c>
      <c r="C104" s="8" t="s">
        <v>16</v>
      </c>
      <c r="D104" s="89">
        <f>D105</f>
        <v>114763</v>
      </c>
      <c r="E104" s="89">
        <f>E105</f>
        <v>114762.26</v>
      </c>
      <c r="F104" s="92">
        <f t="shared" si="6"/>
        <v>0.7400000000052387</v>
      </c>
      <c r="G104" s="14"/>
    </row>
    <row r="105" spans="1:7" ht="48">
      <c r="A105" s="5" t="s">
        <v>32</v>
      </c>
      <c r="B105" s="7" t="s">
        <v>78</v>
      </c>
      <c r="C105" s="8" t="s">
        <v>17</v>
      </c>
      <c r="D105" s="90">
        <v>114763</v>
      </c>
      <c r="E105" s="90">
        <v>114762.26</v>
      </c>
      <c r="F105" s="92">
        <f t="shared" si="6"/>
        <v>0.7400000000052387</v>
      </c>
      <c r="G105" s="14"/>
    </row>
    <row r="106" spans="1:7" ht="24">
      <c r="A106" s="5" t="s">
        <v>438</v>
      </c>
      <c r="B106" s="7" t="s">
        <v>78</v>
      </c>
      <c r="C106" s="8" t="s">
        <v>436</v>
      </c>
      <c r="D106" s="90">
        <f>D107</f>
        <v>98000</v>
      </c>
      <c r="E106" s="90">
        <f>E107</f>
        <v>98000</v>
      </c>
      <c r="F106" s="92">
        <f t="shared" si="6"/>
        <v>0</v>
      </c>
      <c r="G106" s="14"/>
    </row>
    <row r="107" spans="1:7" ht="26.25" customHeight="1">
      <c r="A107" s="5" t="s">
        <v>439</v>
      </c>
      <c r="B107" s="7" t="s">
        <v>78</v>
      </c>
      <c r="C107" s="8" t="s">
        <v>437</v>
      </c>
      <c r="D107" s="90">
        <v>98000</v>
      </c>
      <c r="E107" s="90">
        <v>98000</v>
      </c>
      <c r="F107" s="92">
        <f t="shared" si="6"/>
        <v>0</v>
      </c>
      <c r="G107" s="14"/>
    </row>
    <row r="108" spans="1:7" ht="12.75">
      <c r="A108" s="5" t="s">
        <v>8</v>
      </c>
      <c r="B108" s="7" t="s">
        <v>78</v>
      </c>
      <c r="C108" s="8" t="s">
        <v>5</v>
      </c>
      <c r="D108" s="90">
        <f>D109</f>
        <v>367000</v>
      </c>
      <c r="E108" s="89">
        <f>E109</f>
        <v>367000</v>
      </c>
      <c r="F108" s="92">
        <f t="shared" si="6"/>
        <v>0</v>
      </c>
      <c r="G108" s="14"/>
    </row>
    <row r="109" spans="1:7" ht="24">
      <c r="A109" s="5" t="s">
        <v>9</v>
      </c>
      <c r="B109" s="7" t="s">
        <v>78</v>
      </c>
      <c r="C109" s="8" t="s">
        <v>6</v>
      </c>
      <c r="D109" s="90">
        <f>D110</f>
        <v>367000</v>
      </c>
      <c r="E109" s="89">
        <f>E110</f>
        <v>367000</v>
      </c>
      <c r="F109" s="92">
        <f t="shared" si="6"/>
        <v>0</v>
      </c>
      <c r="G109" s="14"/>
    </row>
    <row r="110" spans="1:7" ht="28.5" customHeight="1">
      <c r="A110" s="5" t="s">
        <v>9</v>
      </c>
      <c r="B110" s="7" t="s">
        <v>78</v>
      </c>
      <c r="C110" s="8" t="s">
        <v>7</v>
      </c>
      <c r="D110" s="90">
        <v>367000</v>
      </c>
      <c r="E110" s="89">
        <v>367000</v>
      </c>
      <c r="F110" s="92">
        <f t="shared" si="6"/>
        <v>0</v>
      </c>
      <c r="G110" s="14"/>
    </row>
    <row r="111" ht="13.5" hidden="1" thickBot="1">
      <c r="E111" s="69"/>
    </row>
  </sheetData>
  <sheetProtection/>
  <mergeCells count="11">
    <mergeCell ref="A12:C12"/>
    <mergeCell ref="A5:C5"/>
    <mergeCell ref="A6:D6"/>
    <mergeCell ref="A7:C7"/>
    <mergeCell ref="A8:C8"/>
    <mergeCell ref="A4:C4"/>
    <mergeCell ref="A9:C9"/>
    <mergeCell ref="E1:F1"/>
    <mergeCell ref="A10:C10"/>
    <mergeCell ref="A2:C2"/>
    <mergeCell ref="A3:D3"/>
  </mergeCells>
  <printOptions/>
  <pageMargins left="0.7874015748031497" right="0.5905511811023623" top="0.5905511811023623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2"/>
  <sheetViews>
    <sheetView zoomScalePageLayoutView="0" workbookViewId="0" topLeftCell="A1">
      <selection activeCell="E186" sqref="E186:F186"/>
    </sheetView>
  </sheetViews>
  <sheetFormatPr defaultColWidth="9.00390625" defaultRowHeight="12.75"/>
  <cols>
    <col min="1" max="1" width="56.375" style="0" customWidth="1"/>
    <col min="2" max="2" width="6.625" style="0" customWidth="1"/>
    <col min="3" max="3" width="24.875" style="0" customWidth="1"/>
    <col min="4" max="4" width="15.375" style="0" customWidth="1"/>
    <col min="5" max="5" width="14.00390625" style="0" customWidth="1"/>
    <col min="6" max="6" width="14.25390625" style="0" customWidth="1"/>
    <col min="7" max="7" width="12.625" style="0" bestFit="1" customWidth="1"/>
  </cols>
  <sheetData>
    <row r="1" spans="1:6" ht="12.75">
      <c r="A1" s="1"/>
      <c r="B1" s="2"/>
      <c r="C1" s="3"/>
      <c r="D1" s="3"/>
      <c r="E1" s="3"/>
      <c r="F1" s="3"/>
    </row>
    <row r="2" spans="1:6" ht="12.75">
      <c r="A2" s="128" t="s">
        <v>481</v>
      </c>
      <c r="B2" s="128"/>
      <c r="C2" s="128"/>
      <c r="D2" s="128"/>
      <c r="E2" s="128"/>
      <c r="F2" s="128"/>
    </row>
    <row r="3" spans="1:6" ht="12.75">
      <c r="A3" s="129" t="s">
        <v>154</v>
      </c>
      <c r="B3" s="131" t="s">
        <v>155</v>
      </c>
      <c r="C3" s="131" t="s">
        <v>482</v>
      </c>
      <c r="D3" s="131" t="s">
        <v>178</v>
      </c>
      <c r="E3" s="131" t="s">
        <v>477</v>
      </c>
      <c r="F3" s="131" t="s">
        <v>478</v>
      </c>
    </row>
    <row r="4" spans="1:6" ht="12.75">
      <c r="A4" s="129"/>
      <c r="B4" s="131"/>
      <c r="C4" s="131"/>
      <c r="D4" s="131"/>
      <c r="E4" s="131"/>
      <c r="F4" s="131"/>
    </row>
    <row r="5" spans="1:6" ht="13.5" thickBot="1">
      <c r="A5" s="130"/>
      <c r="B5" s="132"/>
      <c r="C5" s="132"/>
      <c r="D5" s="132"/>
      <c r="E5" s="132"/>
      <c r="F5" s="132"/>
    </row>
    <row r="6" spans="1:6" ht="12.75">
      <c r="A6" s="61" t="s">
        <v>156</v>
      </c>
      <c r="B6" s="62" t="s">
        <v>157</v>
      </c>
      <c r="C6" s="63" t="s">
        <v>158</v>
      </c>
      <c r="D6" s="63" t="s">
        <v>159</v>
      </c>
      <c r="E6" s="63" t="s">
        <v>175</v>
      </c>
      <c r="F6" s="64" t="s">
        <v>479</v>
      </c>
    </row>
    <row r="7" spans="1:6" ht="12.75">
      <c r="A7" s="56" t="s">
        <v>94</v>
      </c>
      <c r="B7" s="58" t="s">
        <v>483</v>
      </c>
      <c r="C7" s="57" t="s">
        <v>176</v>
      </c>
      <c r="D7" s="66">
        <f>D9</f>
        <v>8888017.65</v>
      </c>
      <c r="E7" s="66">
        <f>E9</f>
        <v>5787976.739999999</v>
      </c>
      <c r="F7" s="66">
        <f>F9</f>
        <v>3100040.910000001</v>
      </c>
    </row>
    <row r="8" spans="1:6" ht="12.75">
      <c r="A8" s="56" t="s">
        <v>307</v>
      </c>
      <c r="B8" s="58"/>
      <c r="C8" s="57"/>
      <c r="D8" s="68"/>
      <c r="E8" s="66"/>
      <c r="F8" s="59"/>
    </row>
    <row r="9" spans="1:6" ht="12.75">
      <c r="A9" s="56" t="s">
        <v>192</v>
      </c>
      <c r="B9" s="58" t="s">
        <v>483</v>
      </c>
      <c r="C9" s="82" t="s">
        <v>193</v>
      </c>
      <c r="D9" s="74">
        <f>D11+D23+D81+D111+D120+D212+D235+D141+D168</f>
        <v>8888017.65</v>
      </c>
      <c r="E9" s="74">
        <f>E11+E23+E81+E111+E120+E212+E235+E141+E168</f>
        <v>5787976.739999999</v>
      </c>
      <c r="F9" s="59">
        <f aca="true" t="shared" si="0" ref="F9:F24">D9-E9</f>
        <v>3100040.910000001</v>
      </c>
    </row>
    <row r="10" spans="1:6" ht="14.25" customHeight="1">
      <c r="A10" s="56" t="s">
        <v>132</v>
      </c>
      <c r="B10" s="58" t="s">
        <v>483</v>
      </c>
      <c r="C10" s="82" t="s">
        <v>219</v>
      </c>
      <c r="D10" s="74">
        <f>D11+D23+D81</f>
        <v>4130013</v>
      </c>
      <c r="E10" s="74">
        <f>E11+E23+E81</f>
        <v>2708346.369999999</v>
      </c>
      <c r="F10" s="59">
        <f t="shared" si="0"/>
        <v>1421666.6300000008</v>
      </c>
    </row>
    <row r="11" spans="1:6" ht="38.25">
      <c r="A11" s="112" t="s">
        <v>71</v>
      </c>
      <c r="B11" s="113" t="s">
        <v>483</v>
      </c>
      <c r="C11" s="83" t="s">
        <v>220</v>
      </c>
      <c r="D11" s="84">
        <f>D12</f>
        <v>766600</v>
      </c>
      <c r="E11" s="84">
        <f>E12</f>
        <v>538277.97</v>
      </c>
      <c r="F11" s="111">
        <f t="shared" si="0"/>
        <v>228322.03000000003</v>
      </c>
    </row>
    <row r="12" spans="1:6" ht="27" customHeight="1">
      <c r="A12" s="56" t="s">
        <v>277</v>
      </c>
      <c r="B12" s="58" t="s">
        <v>483</v>
      </c>
      <c r="C12" s="82" t="s">
        <v>221</v>
      </c>
      <c r="D12" s="74">
        <f>D13+D18</f>
        <v>766600</v>
      </c>
      <c r="E12" s="74">
        <f>E13+E18</f>
        <v>538277.97</v>
      </c>
      <c r="F12" s="59">
        <f t="shared" si="0"/>
        <v>228322.03000000003</v>
      </c>
    </row>
    <row r="13" spans="1:6" ht="24.75" customHeight="1">
      <c r="A13" s="56" t="s">
        <v>110</v>
      </c>
      <c r="B13" s="58" t="s">
        <v>483</v>
      </c>
      <c r="C13" s="82" t="s">
        <v>222</v>
      </c>
      <c r="D13" s="74">
        <f>D14</f>
        <v>712500</v>
      </c>
      <c r="E13" s="74">
        <f>E14</f>
        <v>511628.64</v>
      </c>
      <c r="F13" s="59">
        <f t="shared" si="0"/>
        <v>200871.36</v>
      </c>
    </row>
    <row r="14" spans="1:6" ht="12.75">
      <c r="A14" s="56" t="s">
        <v>465</v>
      </c>
      <c r="B14" s="58" t="s">
        <v>483</v>
      </c>
      <c r="C14" s="82" t="s">
        <v>223</v>
      </c>
      <c r="D14" s="74">
        <f>D15</f>
        <v>712500</v>
      </c>
      <c r="E14" s="74">
        <f>E15</f>
        <v>511628.64</v>
      </c>
      <c r="F14" s="59">
        <f t="shared" si="0"/>
        <v>200871.36</v>
      </c>
    </row>
    <row r="15" spans="1:6" ht="12.75">
      <c r="A15" s="56" t="s">
        <v>466</v>
      </c>
      <c r="B15" s="58" t="s">
        <v>483</v>
      </c>
      <c r="C15" s="82" t="s">
        <v>224</v>
      </c>
      <c r="D15" s="74">
        <f>D16+D17</f>
        <v>712500</v>
      </c>
      <c r="E15" s="74">
        <f>E16+E17</f>
        <v>511628.64</v>
      </c>
      <c r="F15" s="59">
        <f t="shared" si="0"/>
        <v>200871.36</v>
      </c>
    </row>
    <row r="16" spans="1:6" ht="12.75">
      <c r="A16" s="56" t="s">
        <v>467</v>
      </c>
      <c r="B16" s="58" t="s">
        <v>483</v>
      </c>
      <c r="C16" s="82" t="s">
        <v>225</v>
      </c>
      <c r="D16" s="74">
        <v>547200</v>
      </c>
      <c r="E16" s="74">
        <v>396435.21</v>
      </c>
      <c r="F16" s="59">
        <f t="shared" si="0"/>
        <v>150764.78999999998</v>
      </c>
    </row>
    <row r="17" spans="1:6" ht="14.25" customHeight="1">
      <c r="A17" s="56" t="s">
        <v>468</v>
      </c>
      <c r="B17" s="58" t="s">
        <v>483</v>
      </c>
      <c r="C17" s="82" t="s">
        <v>226</v>
      </c>
      <c r="D17" s="74">
        <v>165300</v>
      </c>
      <c r="E17" s="74">
        <v>115193.43</v>
      </c>
      <c r="F17" s="59">
        <f t="shared" si="0"/>
        <v>50106.57000000001</v>
      </c>
    </row>
    <row r="18" spans="1:6" ht="25.5">
      <c r="A18" s="56" t="s">
        <v>111</v>
      </c>
      <c r="B18" s="58" t="s">
        <v>483</v>
      </c>
      <c r="C18" s="82" t="s">
        <v>227</v>
      </c>
      <c r="D18" s="74">
        <f>D19</f>
        <v>54100</v>
      </c>
      <c r="E18" s="74">
        <f>E19</f>
        <v>26649.33</v>
      </c>
      <c r="F18" s="59">
        <f t="shared" si="0"/>
        <v>27450.67</v>
      </c>
    </row>
    <row r="19" spans="1:6" ht="14.25" customHeight="1">
      <c r="A19" s="56" t="s">
        <v>465</v>
      </c>
      <c r="B19" s="58" t="s">
        <v>483</v>
      </c>
      <c r="C19" s="82" t="s">
        <v>228</v>
      </c>
      <c r="D19" s="74">
        <f>D20</f>
        <v>54100</v>
      </c>
      <c r="E19" s="74">
        <f>E20</f>
        <v>26649.33</v>
      </c>
      <c r="F19" s="59">
        <f t="shared" si="0"/>
        <v>27450.67</v>
      </c>
    </row>
    <row r="20" spans="1:6" ht="13.5" customHeight="1">
      <c r="A20" s="56" t="s">
        <v>466</v>
      </c>
      <c r="B20" s="58" t="s">
        <v>483</v>
      </c>
      <c r="C20" s="82" t="s">
        <v>229</v>
      </c>
      <c r="D20" s="74">
        <f>D21+D22</f>
        <v>54100</v>
      </c>
      <c r="E20" s="74">
        <f>E21+E22</f>
        <v>26649.33</v>
      </c>
      <c r="F20" s="59">
        <f t="shared" si="0"/>
        <v>27450.67</v>
      </c>
    </row>
    <row r="21" spans="1:6" ht="12.75">
      <c r="A21" s="56" t="s">
        <v>469</v>
      </c>
      <c r="B21" s="58" t="s">
        <v>483</v>
      </c>
      <c r="C21" s="82" t="s">
        <v>230</v>
      </c>
      <c r="D21" s="74">
        <v>41500</v>
      </c>
      <c r="E21" s="74">
        <v>20468</v>
      </c>
      <c r="F21" s="59">
        <f t="shared" si="0"/>
        <v>21032</v>
      </c>
    </row>
    <row r="22" spans="1:6" ht="15" customHeight="1">
      <c r="A22" s="56" t="s">
        <v>468</v>
      </c>
      <c r="B22" s="58" t="s">
        <v>483</v>
      </c>
      <c r="C22" s="82" t="s">
        <v>231</v>
      </c>
      <c r="D22" s="74">
        <v>12600</v>
      </c>
      <c r="E22" s="74">
        <v>6181.33</v>
      </c>
      <c r="F22" s="59">
        <f t="shared" si="0"/>
        <v>6418.67</v>
      </c>
    </row>
    <row r="23" spans="1:6" ht="53.25" customHeight="1">
      <c r="A23" s="112" t="s">
        <v>72</v>
      </c>
      <c r="B23" s="58" t="s">
        <v>483</v>
      </c>
      <c r="C23" s="83" t="s">
        <v>232</v>
      </c>
      <c r="D23" s="84">
        <f>D24+D37+D43+D77</f>
        <v>3145713</v>
      </c>
      <c r="E23" s="84">
        <f>E24+E37+E43+E77</f>
        <v>2128708.3999999994</v>
      </c>
      <c r="F23" s="111">
        <f t="shared" si="0"/>
        <v>1017004.6000000006</v>
      </c>
    </row>
    <row r="24" spans="1:6" ht="25.5">
      <c r="A24" s="56" t="s">
        <v>234</v>
      </c>
      <c r="B24" s="58" t="s">
        <v>483</v>
      </c>
      <c r="C24" s="82" t="s">
        <v>233</v>
      </c>
      <c r="D24" s="74">
        <f>D25+D33</f>
        <v>408863</v>
      </c>
      <c r="E24" s="74">
        <f>E25</f>
        <v>382177.23</v>
      </c>
      <c r="F24" s="59">
        <f t="shared" si="0"/>
        <v>26685.77000000002</v>
      </c>
    </row>
    <row r="25" spans="1:6" ht="89.25">
      <c r="A25" s="56" t="s">
        <v>236</v>
      </c>
      <c r="B25" s="58" t="s">
        <v>483</v>
      </c>
      <c r="C25" s="82" t="s">
        <v>235</v>
      </c>
      <c r="D25" s="74">
        <f>D26</f>
        <v>269253</v>
      </c>
      <c r="E25" s="74">
        <f>E26</f>
        <v>382177.23</v>
      </c>
      <c r="F25" s="59">
        <f aca="true" t="shared" si="1" ref="F25:F78">D25-E25</f>
        <v>-112924.22999999998</v>
      </c>
    </row>
    <row r="26" spans="1:6" ht="25.5">
      <c r="A26" s="56" t="s">
        <v>112</v>
      </c>
      <c r="B26" s="58" t="s">
        <v>483</v>
      </c>
      <c r="C26" s="82" t="s">
        <v>237</v>
      </c>
      <c r="D26" s="74">
        <f>D27+D31</f>
        <v>269253</v>
      </c>
      <c r="E26" s="74">
        <f>E27+E31+E33</f>
        <v>382177.23</v>
      </c>
      <c r="F26" s="59">
        <f t="shared" si="1"/>
        <v>-112924.22999999998</v>
      </c>
    </row>
    <row r="27" spans="1:6" ht="14.25" customHeight="1">
      <c r="A27" s="56" t="s">
        <v>465</v>
      </c>
      <c r="B27" s="58" t="s">
        <v>483</v>
      </c>
      <c r="C27" s="82" t="s">
        <v>238</v>
      </c>
      <c r="D27" s="74">
        <f>D28</f>
        <v>169783</v>
      </c>
      <c r="E27" s="74">
        <f>E28</f>
        <v>143107.23</v>
      </c>
      <c r="F27" s="59">
        <f t="shared" si="1"/>
        <v>26675.76999999999</v>
      </c>
    </row>
    <row r="28" spans="1:6" ht="15" customHeight="1">
      <c r="A28" s="56" t="s">
        <v>470</v>
      </c>
      <c r="B28" s="58" t="s">
        <v>483</v>
      </c>
      <c r="C28" s="82" t="s">
        <v>239</v>
      </c>
      <c r="D28" s="74">
        <f>D29+D30</f>
        <v>169783</v>
      </c>
      <c r="E28" s="74">
        <f>E29+E30</f>
        <v>143107.23</v>
      </c>
      <c r="F28" s="59">
        <f t="shared" si="1"/>
        <v>26675.76999999999</v>
      </c>
    </row>
    <row r="29" spans="1:6" ht="13.5" customHeight="1">
      <c r="A29" s="56" t="s">
        <v>472</v>
      </c>
      <c r="B29" s="58" t="s">
        <v>483</v>
      </c>
      <c r="C29" s="82" t="s">
        <v>240</v>
      </c>
      <c r="D29" s="74">
        <v>0</v>
      </c>
      <c r="E29" s="74">
        <v>0</v>
      </c>
      <c r="F29" s="59">
        <f t="shared" si="1"/>
        <v>0</v>
      </c>
    </row>
    <row r="30" spans="1:6" ht="13.5" customHeight="1">
      <c r="A30" s="56" t="s">
        <v>475</v>
      </c>
      <c r="B30" s="58" t="s">
        <v>483</v>
      </c>
      <c r="C30" s="82" t="s">
        <v>585</v>
      </c>
      <c r="D30" s="74">
        <v>169783</v>
      </c>
      <c r="E30" s="74">
        <v>143107.23</v>
      </c>
      <c r="F30" s="59"/>
    </row>
    <row r="31" spans="1:6" ht="12.75">
      <c r="A31" s="56" t="s">
        <v>473</v>
      </c>
      <c r="B31" s="58" t="s">
        <v>483</v>
      </c>
      <c r="C31" s="82" t="s">
        <v>241</v>
      </c>
      <c r="D31" s="74">
        <f>D32</f>
        <v>99470</v>
      </c>
      <c r="E31" s="74">
        <f>E32</f>
        <v>99470</v>
      </c>
      <c r="F31" s="59">
        <f t="shared" si="1"/>
        <v>0</v>
      </c>
    </row>
    <row r="32" spans="1:6" ht="13.5" customHeight="1">
      <c r="A32" s="56" t="s">
        <v>474</v>
      </c>
      <c r="B32" s="58" t="s">
        <v>483</v>
      </c>
      <c r="C32" s="82" t="s">
        <v>242</v>
      </c>
      <c r="D32" s="74">
        <v>99470</v>
      </c>
      <c r="E32" s="74">
        <v>99470</v>
      </c>
      <c r="F32" s="59">
        <f t="shared" si="1"/>
        <v>0</v>
      </c>
    </row>
    <row r="33" spans="1:6" ht="102">
      <c r="A33" s="56" t="s">
        <v>109</v>
      </c>
      <c r="B33" s="58" t="s">
        <v>483</v>
      </c>
      <c r="C33" s="82" t="s">
        <v>105</v>
      </c>
      <c r="D33" s="74">
        <f aca="true" t="shared" si="2" ref="D33:E35">D34</f>
        <v>139610</v>
      </c>
      <c r="E33" s="74">
        <f t="shared" si="2"/>
        <v>139600</v>
      </c>
      <c r="F33" s="59">
        <f>D33-E33</f>
        <v>10</v>
      </c>
    </row>
    <row r="34" spans="1:6" ht="25.5">
      <c r="A34" s="56" t="s">
        <v>112</v>
      </c>
      <c r="B34" s="58" t="s">
        <v>483</v>
      </c>
      <c r="C34" s="82" t="s">
        <v>106</v>
      </c>
      <c r="D34" s="74">
        <f t="shared" si="2"/>
        <v>139610</v>
      </c>
      <c r="E34" s="74">
        <f t="shared" si="2"/>
        <v>139600</v>
      </c>
      <c r="F34" s="59">
        <f>D34-E34</f>
        <v>10</v>
      </c>
    </row>
    <row r="35" spans="1:6" ht="15" customHeight="1">
      <c r="A35" s="56" t="s">
        <v>470</v>
      </c>
      <c r="B35" s="58" t="s">
        <v>483</v>
      </c>
      <c r="C35" s="82" t="s">
        <v>107</v>
      </c>
      <c r="D35" s="74">
        <f t="shared" si="2"/>
        <v>139610</v>
      </c>
      <c r="E35" s="74">
        <f t="shared" si="2"/>
        <v>139600</v>
      </c>
      <c r="F35" s="59">
        <f>D35-E35</f>
        <v>10</v>
      </c>
    </row>
    <row r="36" spans="1:6" ht="13.5" customHeight="1">
      <c r="A36" s="56" t="s">
        <v>472</v>
      </c>
      <c r="B36" s="58" t="s">
        <v>483</v>
      </c>
      <c r="C36" s="82" t="s">
        <v>108</v>
      </c>
      <c r="D36" s="74">
        <v>139610</v>
      </c>
      <c r="E36" s="74">
        <v>139600</v>
      </c>
      <c r="F36" s="59">
        <f>D36-E36</f>
        <v>10</v>
      </c>
    </row>
    <row r="37" spans="1:6" ht="37.5" customHeight="1">
      <c r="A37" s="56" t="s">
        <v>194</v>
      </c>
      <c r="B37" s="58" t="s">
        <v>483</v>
      </c>
      <c r="C37" s="82" t="s">
        <v>195</v>
      </c>
      <c r="D37" s="74">
        <f aca="true" t="shared" si="3" ref="D37:E41">D38</f>
        <v>18000</v>
      </c>
      <c r="E37" s="74">
        <f t="shared" si="3"/>
        <v>18000</v>
      </c>
      <c r="F37" s="59">
        <f t="shared" si="1"/>
        <v>0</v>
      </c>
    </row>
    <row r="38" spans="1:6" ht="89.25" customHeight="1">
      <c r="A38" s="56" t="s">
        <v>197</v>
      </c>
      <c r="B38" s="58" t="s">
        <v>483</v>
      </c>
      <c r="C38" s="82" t="s">
        <v>196</v>
      </c>
      <c r="D38" s="74">
        <f t="shared" si="3"/>
        <v>18000</v>
      </c>
      <c r="E38" s="74">
        <f t="shared" si="3"/>
        <v>18000</v>
      </c>
      <c r="F38" s="59">
        <f t="shared" si="1"/>
        <v>0</v>
      </c>
    </row>
    <row r="39" spans="1:6" ht="25.5">
      <c r="A39" s="56" t="s">
        <v>112</v>
      </c>
      <c r="B39" s="58" t="s">
        <v>483</v>
      </c>
      <c r="C39" s="82" t="s">
        <v>198</v>
      </c>
      <c r="D39" s="74">
        <f t="shared" si="3"/>
        <v>18000</v>
      </c>
      <c r="E39" s="74">
        <f t="shared" si="3"/>
        <v>18000</v>
      </c>
      <c r="F39" s="59">
        <f aca="true" t="shared" si="4" ref="F39:F44">D39-E39</f>
        <v>0</v>
      </c>
    </row>
    <row r="40" spans="1:6" ht="14.25" customHeight="1">
      <c r="A40" s="56" t="s">
        <v>465</v>
      </c>
      <c r="B40" s="58" t="s">
        <v>483</v>
      </c>
      <c r="C40" s="82" t="s">
        <v>199</v>
      </c>
      <c r="D40" s="74">
        <f t="shared" si="3"/>
        <v>18000</v>
      </c>
      <c r="E40" s="74">
        <f t="shared" si="3"/>
        <v>18000</v>
      </c>
      <c r="F40" s="59">
        <f t="shared" si="4"/>
        <v>0</v>
      </c>
    </row>
    <row r="41" spans="1:6" ht="15" customHeight="1">
      <c r="A41" s="56" t="s">
        <v>470</v>
      </c>
      <c r="B41" s="58" t="s">
        <v>483</v>
      </c>
      <c r="C41" s="82" t="s">
        <v>200</v>
      </c>
      <c r="D41" s="74">
        <f t="shared" si="3"/>
        <v>18000</v>
      </c>
      <c r="E41" s="74">
        <f t="shared" si="3"/>
        <v>18000</v>
      </c>
      <c r="F41" s="59">
        <f t="shared" si="4"/>
        <v>0</v>
      </c>
    </row>
    <row r="42" spans="1:6" ht="12.75">
      <c r="A42" s="56" t="s">
        <v>475</v>
      </c>
      <c r="B42" s="58" t="s">
        <v>483</v>
      </c>
      <c r="C42" s="82" t="s">
        <v>201</v>
      </c>
      <c r="D42" s="74">
        <v>18000</v>
      </c>
      <c r="E42" s="74">
        <v>18000</v>
      </c>
      <c r="F42" s="59">
        <f t="shared" si="4"/>
        <v>0</v>
      </c>
    </row>
    <row r="43" spans="1:6" ht="27" customHeight="1">
      <c r="A43" s="56" t="s">
        <v>277</v>
      </c>
      <c r="B43" s="58" t="s">
        <v>483</v>
      </c>
      <c r="C43" s="82" t="s">
        <v>202</v>
      </c>
      <c r="D43" s="74">
        <f>D44+D49+D54+D70+D65</f>
        <v>2718650</v>
      </c>
      <c r="E43" s="74">
        <f>E44+E49+E54+E70+E65</f>
        <v>1728331.1699999997</v>
      </c>
      <c r="F43" s="59">
        <f t="shared" si="4"/>
        <v>990318.8300000003</v>
      </c>
    </row>
    <row r="44" spans="1:6" ht="24.75" customHeight="1">
      <c r="A44" s="56" t="s">
        <v>110</v>
      </c>
      <c r="B44" s="58" t="s">
        <v>483</v>
      </c>
      <c r="C44" s="82" t="s">
        <v>203</v>
      </c>
      <c r="D44" s="74">
        <f>D45</f>
        <v>1951700</v>
      </c>
      <c r="E44" s="74">
        <f>E45</f>
        <v>1353255.6199999999</v>
      </c>
      <c r="F44" s="59">
        <f t="shared" si="4"/>
        <v>598444.3800000001</v>
      </c>
    </row>
    <row r="45" spans="1:6" ht="12.75">
      <c r="A45" s="56" t="s">
        <v>465</v>
      </c>
      <c r="B45" s="58" t="s">
        <v>483</v>
      </c>
      <c r="C45" s="82" t="s">
        <v>204</v>
      </c>
      <c r="D45" s="74">
        <f>D46</f>
        <v>1951700</v>
      </c>
      <c r="E45" s="74">
        <f>E46</f>
        <v>1353255.6199999999</v>
      </c>
      <c r="F45" s="59">
        <f t="shared" si="1"/>
        <v>598444.3800000001</v>
      </c>
    </row>
    <row r="46" spans="1:6" ht="12.75">
      <c r="A46" s="56" t="s">
        <v>466</v>
      </c>
      <c r="B46" s="58" t="s">
        <v>483</v>
      </c>
      <c r="C46" s="82" t="s">
        <v>205</v>
      </c>
      <c r="D46" s="74">
        <f>D47+D48</f>
        <v>1951700</v>
      </c>
      <c r="E46" s="74">
        <f>E47+E48</f>
        <v>1353255.6199999999</v>
      </c>
      <c r="F46" s="59">
        <f t="shared" si="1"/>
        <v>598444.3800000001</v>
      </c>
    </row>
    <row r="47" spans="1:6" ht="12.75">
      <c r="A47" s="56" t="s">
        <v>467</v>
      </c>
      <c r="B47" s="58" t="s">
        <v>483</v>
      </c>
      <c r="C47" s="82" t="s">
        <v>206</v>
      </c>
      <c r="D47" s="74">
        <v>1498900</v>
      </c>
      <c r="E47" s="74">
        <v>1056190.44</v>
      </c>
      <c r="F47" s="59">
        <f t="shared" si="1"/>
        <v>442709.56000000006</v>
      </c>
    </row>
    <row r="48" spans="1:6" ht="13.5" customHeight="1">
      <c r="A48" s="56" t="s">
        <v>468</v>
      </c>
      <c r="B48" s="58" t="s">
        <v>483</v>
      </c>
      <c r="C48" s="82" t="s">
        <v>207</v>
      </c>
      <c r="D48" s="74">
        <v>452800</v>
      </c>
      <c r="E48" s="74">
        <v>297065.18</v>
      </c>
      <c r="F48" s="59">
        <f t="shared" si="1"/>
        <v>155734.82</v>
      </c>
    </row>
    <row r="49" spans="1:6" ht="25.5">
      <c r="A49" s="56" t="s">
        <v>111</v>
      </c>
      <c r="B49" s="58" t="s">
        <v>483</v>
      </c>
      <c r="C49" s="82" t="s">
        <v>208</v>
      </c>
      <c r="D49" s="74">
        <f>D50</f>
        <v>232800</v>
      </c>
      <c r="E49" s="74">
        <f>E50</f>
        <v>90461.67</v>
      </c>
      <c r="F49" s="59">
        <f t="shared" si="1"/>
        <v>142338.33000000002</v>
      </c>
    </row>
    <row r="50" spans="1:6" ht="12.75">
      <c r="A50" s="56" t="s">
        <v>465</v>
      </c>
      <c r="B50" s="58" t="s">
        <v>483</v>
      </c>
      <c r="C50" s="82" t="s">
        <v>209</v>
      </c>
      <c r="D50" s="74">
        <f>D51</f>
        <v>232800</v>
      </c>
      <c r="E50" s="74">
        <f>E51</f>
        <v>90461.67</v>
      </c>
      <c r="F50" s="59">
        <f t="shared" si="1"/>
        <v>142338.33000000002</v>
      </c>
    </row>
    <row r="51" spans="1:6" ht="12.75">
      <c r="A51" s="56" t="s">
        <v>466</v>
      </c>
      <c r="B51" s="58" t="s">
        <v>483</v>
      </c>
      <c r="C51" s="82" t="s">
        <v>210</v>
      </c>
      <c r="D51" s="74">
        <f>D52+D53</f>
        <v>232800</v>
      </c>
      <c r="E51" s="74">
        <f>E52+E53</f>
        <v>90461.67</v>
      </c>
      <c r="F51" s="59">
        <f t="shared" si="1"/>
        <v>142338.33000000002</v>
      </c>
    </row>
    <row r="52" spans="1:6" ht="12.75">
      <c r="A52" s="56" t="s">
        <v>469</v>
      </c>
      <c r="B52" s="58" t="s">
        <v>483</v>
      </c>
      <c r="C52" s="82" t="s">
        <v>211</v>
      </c>
      <c r="D52" s="74">
        <v>144000</v>
      </c>
      <c r="E52" s="74">
        <v>69479</v>
      </c>
      <c r="F52" s="59">
        <f t="shared" si="1"/>
        <v>74521</v>
      </c>
    </row>
    <row r="53" spans="1:6" ht="12.75">
      <c r="A53" s="56" t="s">
        <v>468</v>
      </c>
      <c r="B53" s="58" t="s">
        <v>483</v>
      </c>
      <c r="C53" s="82" t="s">
        <v>212</v>
      </c>
      <c r="D53" s="74">
        <v>88800</v>
      </c>
      <c r="E53" s="74">
        <v>20982.67</v>
      </c>
      <c r="F53" s="59">
        <f t="shared" si="1"/>
        <v>67817.33</v>
      </c>
    </row>
    <row r="54" spans="1:6" ht="25.5">
      <c r="A54" s="56" t="s">
        <v>112</v>
      </c>
      <c r="B54" s="58" t="s">
        <v>483</v>
      </c>
      <c r="C54" s="82" t="s">
        <v>243</v>
      </c>
      <c r="D54" s="74">
        <f>D55+D62</f>
        <v>526200</v>
      </c>
      <c r="E54" s="74">
        <f>E55+E62</f>
        <v>279530.25</v>
      </c>
      <c r="F54" s="59">
        <f t="shared" si="1"/>
        <v>246669.75</v>
      </c>
    </row>
    <row r="55" spans="1:6" ht="12.75">
      <c r="A55" s="56" t="s">
        <v>465</v>
      </c>
      <c r="B55" s="58" t="s">
        <v>483</v>
      </c>
      <c r="C55" s="82" t="s">
        <v>244</v>
      </c>
      <c r="D55" s="74">
        <f>D56</f>
        <v>206200</v>
      </c>
      <c r="E55" s="74">
        <f>E56</f>
        <v>137465.25</v>
      </c>
      <c r="F55" s="59">
        <f t="shared" si="1"/>
        <v>68734.75</v>
      </c>
    </row>
    <row r="56" spans="1:6" ht="13.5" customHeight="1">
      <c r="A56" s="56" t="s">
        <v>470</v>
      </c>
      <c r="B56" s="58" t="s">
        <v>483</v>
      </c>
      <c r="C56" s="82" t="s">
        <v>245</v>
      </c>
      <c r="D56" s="74">
        <f>D57+D58+D59+D60+D61</f>
        <v>206200</v>
      </c>
      <c r="E56" s="74">
        <f>E57+E58+E59+E60+E61</f>
        <v>137465.25</v>
      </c>
      <c r="F56" s="59">
        <f t="shared" si="1"/>
        <v>68734.75</v>
      </c>
    </row>
    <row r="57" spans="1:6" ht="15" customHeight="1">
      <c r="A57" s="56" t="s">
        <v>471</v>
      </c>
      <c r="B57" s="58" t="s">
        <v>483</v>
      </c>
      <c r="C57" s="82" t="s">
        <v>246</v>
      </c>
      <c r="D57" s="74">
        <v>76000</v>
      </c>
      <c r="E57" s="74">
        <v>52709.28</v>
      </c>
      <c r="F57" s="59">
        <f t="shared" si="1"/>
        <v>23290.72</v>
      </c>
    </row>
    <row r="58" spans="1:6" ht="12.75">
      <c r="A58" s="56" t="s">
        <v>73</v>
      </c>
      <c r="B58" s="58" t="s">
        <v>483</v>
      </c>
      <c r="C58" s="82" t="s">
        <v>247</v>
      </c>
      <c r="D58" s="74">
        <v>0</v>
      </c>
      <c r="E58" s="74">
        <v>0</v>
      </c>
      <c r="F58" s="59">
        <f t="shared" si="1"/>
        <v>0</v>
      </c>
    </row>
    <row r="59" spans="1:6" ht="12.75">
      <c r="A59" s="56" t="s">
        <v>74</v>
      </c>
      <c r="B59" s="58" t="s">
        <v>483</v>
      </c>
      <c r="C59" s="82" t="s">
        <v>248</v>
      </c>
      <c r="D59" s="74">
        <v>45000</v>
      </c>
      <c r="E59" s="74">
        <v>17357.4</v>
      </c>
      <c r="F59" s="59">
        <f t="shared" si="1"/>
        <v>27642.6</v>
      </c>
    </row>
    <row r="60" spans="1:6" ht="13.5" customHeight="1">
      <c r="A60" s="56" t="s">
        <v>472</v>
      </c>
      <c r="B60" s="58" t="s">
        <v>483</v>
      </c>
      <c r="C60" s="82" t="s">
        <v>249</v>
      </c>
      <c r="D60" s="74">
        <v>25800</v>
      </c>
      <c r="E60" s="74">
        <v>19300</v>
      </c>
      <c r="F60" s="59">
        <f t="shared" si="1"/>
        <v>6500</v>
      </c>
    </row>
    <row r="61" spans="1:6" ht="12.75">
      <c r="A61" s="56" t="s">
        <v>475</v>
      </c>
      <c r="B61" s="58" t="s">
        <v>483</v>
      </c>
      <c r="C61" s="82" t="s">
        <v>250</v>
      </c>
      <c r="D61" s="74">
        <v>59400</v>
      </c>
      <c r="E61" s="74">
        <v>48098.57</v>
      </c>
      <c r="F61" s="59">
        <f t="shared" si="1"/>
        <v>11301.43</v>
      </c>
    </row>
    <row r="62" spans="1:6" ht="14.25" customHeight="1">
      <c r="A62" s="56" t="s">
        <v>473</v>
      </c>
      <c r="B62" s="58" t="s">
        <v>483</v>
      </c>
      <c r="C62" s="82" t="s">
        <v>251</v>
      </c>
      <c r="D62" s="74">
        <f>D63+D64</f>
        <v>320000</v>
      </c>
      <c r="E62" s="74">
        <f>E63+E64</f>
        <v>142065</v>
      </c>
      <c r="F62" s="59">
        <f t="shared" si="1"/>
        <v>177935</v>
      </c>
    </row>
    <row r="63" spans="1:6" ht="14.25" customHeight="1">
      <c r="A63" s="56" t="s">
        <v>474</v>
      </c>
      <c r="B63" s="58" t="s">
        <v>483</v>
      </c>
      <c r="C63" s="82" t="s">
        <v>252</v>
      </c>
      <c r="D63" s="74">
        <v>60000</v>
      </c>
      <c r="E63" s="74">
        <v>0</v>
      </c>
      <c r="F63" s="59">
        <f t="shared" si="1"/>
        <v>60000</v>
      </c>
    </row>
    <row r="64" spans="1:6" ht="15" customHeight="1">
      <c r="A64" s="56" t="s">
        <v>476</v>
      </c>
      <c r="B64" s="58" t="s">
        <v>483</v>
      </c>
      <c r="C64" s="82" t="s">
        <v>253</v>
      </c>
      <c r="D64" s="74">
        <v>260000</v>
      </c>
      <c r="E64" s="74">
        <v>142065</v>
      </c>
      <c r="F64" s="59">
        <f t="shared" si="1"/>
        <v>117935</v>
      </c>
    </row>
    <row r="65" spans="1:6" ht="117.75" customHeight="1">
      <c r="A65" s="56" t="s">
        <v>255</v>
      </c>
      <c r="B65" s="58" t="s">
        <v>483</v>
      </c>
      <c r="C65" s="82" t="s">
        <v>254</v>
      </c>
      <c r="D65" s="74">
        <f aca="true" t="shared" si="5" ref="D65:E68">D66</f>
        <v>850</v>
      </c>
      <c r="E65" s="74">
        <f t="shared" si="5"/>
        <v>850</v>
      </c>
      <c r="F65" s="59">
        <f t="shared" si="1"/>
        <v>0</v>
      </c>
    </row>
    <row r="66" spans="1:6" ht="12.75">
      <c r="A66" s="56" t="s">
        <v>93</v>
      </c>
      <c r="B66" s="58" t="s">
        <v>483</v>
      </c>
      <c r="C66" s="82" t="s">
        <v>256</v>
      </c>
      <c r="D66" s="74">
        <f t="shared" si="5"/>
        <v>850</v>
      </c>
      <c r="E66" s="74">
        <f t="shared" si="5"/>
        <v>850</v>
      </c>
      <c r="F66" s="59">
        <f t="shared" si="1"/>
        <v>0</v>
      </c>
    </row>
    <row r="67" spans="1:6" ht="12.75">
      <c r="A67" s="56" t="s">
        <v>465</v>
      </c>
      <c r="B67" s="58" t="s">
        <v>483</v>
      </c>
      <c r="C67" s="82" t="s">
        <v>257</v>
      </c>
      <c r="D67" s="74">
        <f t="shared" si="5"/>
        <v>850</v>
      </c>
      <c r="E67" s="74">
        <f t="shared" si="5"/>
        <v>850</v>
      </c>
      <c r="F67" s="59">
        <f t="shared" si="1"/>
        <v>0</v>
      </c>
    </row>
    <row r="68" spans="1:6" ht="12.75" customHeight="1">
      <c r="A68" s="56" t="s">
        <v>260</v>
      </c>
      <c r="B68" s="58" t="s">
        <v>483</v>
      </c>
      <c r="C68" s="82" t="s">
        <v>258</v>
      </c>
      <c r="D68" s="74">
        <f t="shared" si="5"/>
        <v>850</v>
      </c>
      <c r="E68" s="74">
        <f t="shared" si="5"/>
        <v>850</v>
      </c>
      <c r="F68" s="59">
        <f t="shared" si="1"/>
        <v>0</v>
      </c>
    </row>
    <row r="69" spans="1:6" ht="25.5" customHeight="1">
      <c r="A69" s="56" t="s">
        <v>261</v>
      </c>
      <c r="B69" s="58" t="s">
        <v>483</v>
      </c>
      <c r="C69" s="82" t="s">
        <v>259</v>
      </c>
      <c r="D69" s="74">
        <v>850</v>
      </c>
      <c r="E69" s="74">
        <v>850</v>
      </c>
      <c r="F69" s="59">
        <f t="shared" si="1"/>
        <v>0</v>
      </c>
    </row>
    <row r="70" spans="1:6" ht="102.75" customHeight="1">
      <c r="A70" s="56" t="s">
        <v>263</v>
      </c>
      <c r="B70" s="58" t="s">
        <v>483</v>
      </c>
      <c r="C70" s="82" t="s">
        <v>262</v>
      </c>
      <c r="D70" s="74">
        <f>D71+D74</f>
        <v>7100</v>
      </c>
      <c r="E70" s="74">
        <f>E71+E74</f>
        <v>4233.63</v>
      </c>
      <c r="F70" s="59">
        <f t="shared" si="1"/>
        <v>2866.37</v>
      </c>
    </row>
    <row r="71" spans="1:6" ht="19.5" customHeight="1">
      <c r="A71" s="56" t="s">
        <v>265</v>
      </c>
      <c r="B71" s="58" t="s">
        <v>483</v>
      </c>
      <c r="C71" s="82" t="s">
        <v>264</v>
      </c>
      <c r="D71" s="74">
        <f>D72</f>
        <v>2300</v>
      </c>
      <c r="E71" s="74">
        <f>E72</f>
        <v>182</v>
      </c>
      <c r="F71" s="59">
        <f t="shared" si="1"/>
        <v>2118</v>
      </c>
    </row>
    <row r="72" spans="1:6" ht="25.5" customHeight="1">
      <c r="A72" s="56" t="s">
        <v>267</v>
      </c>
      <c r="B72" s="58" t="s">
        <v>483</v>
      </c>
      <c r="C72" s="82" t="s">
        <v>266</v>
      </c>
      <c r="D72" s="74">
        <f>D73</f>
        <v>2300</v>
      </c>
      <c r="E72" s="74">
        <f>E73</f>
        <v>182</v>
      </c>
      <c r="F72" s="59">
        <f t="shared" si="1"/>
        <v>2118</v>
      </c>
    </row>
    <row r="73" spans="1:6" ht="21.75" customHeight="1">
      <c r="A73" s="56" t="s">
        <v>268</v>
      </c>
      <c r="B73" s="58" t="s">
        <v>483</v>
      </c>
      <c r="C73" s="82" t="s">
        <v>269</v>
      </c>
      <c r="D73" s="74">
        <v>2300</v>
      </c>
      <c r="E73" s="74">
        <v>182</v>
      </c>
      <c r="F73" s="59">
        <f t="shared" si="1"/>
        <v>2118</v>
      </c>
    </row>
    <row r="74" spans="1:6" ht="19.5" customHeight="1">
      <c r="A74" s="56" t="s">
        <v>271</v>
      </c>
      <c r="B74" s="58" t="s">
        <v>483</v>
      </c>
      <c r="C74" s="82" t="s">
        <v>270</v>
      </c>
      <c r="D74" s="74">
        <f>D75</f>
        <v>4800</v>
      </c>
      <c r="E74" s="74">
        <f>E75</f>
        <v>4051.63</v>
      </c>
      <c r="F74" s="59">
        <f t="shared" si="1"/>
        <v>748.3699999999999</v>
      </c>
    </row>
    <row r="75" spans="1:6" ht="18" customHeight="1">
      <c r="A75" s="56" t="s">
        <v>267</v>
      </c>
      <c r="B75" s="58" t="s">
        <v>483</v>
      </c>
      <c r="C75" s="82" t="s">
        <v>272</v>
      </c>
      <c r="D75" s="74">
        <f>D76</f>
        <v>4800</v>
      </c>
      <c r="E75" s="74">
        <f>E76</f>
        <v>4051.63</v>
      </c>
      <c r="F75" s="59">
        <f t="shared" si="1"/>
        <v>748.3699999999999</v>
      </c>
    </row>
    <row r="76" spans="1:6" ht="16.5" customHeight="1">
      <c r="A76" s="56" t="s">
        <v>268</v>
      </c>
      <c r="B76" s="58" t="s">
        <v>483</v>
      </c>
      <c r="C76" s="82" t="s">
        <v>273</v>
      </c>
      <c r="D76" s="74">
        <v>4800</v>
      </c>
      <c r="E76" s="74">
        <v>4051.63</v>
      </c>
      <c r="F76" s="59">
        <f t="shared" si="1"/>
        <v>748.3699999999999</v>
      </c>
    </row>
    <row r="77" spans="1:6" ht="13.5" customHeight="1">
      <c r="A77" s="56" t="s">
        <v>113</v>
      </c>
      <c r="B77" s="58" t="s">
        <v>483</v>
      </c>
      <c r="C77" s="82" t="s">
        <v>274</v>
      </c>
      <c r="D77" s="74">
        <f aca="true" t="shared" si="6" ref="D77:E79">D78</f>
        <v>200</v>
      </c>
      <c r="E77" s="74">
        <f t="shared" si="6"/>
        <v>200</v>
      </c>
      <c r="F77" s="59">
        <f t="shared" si="1"/>
        <v>0</v>
      </c>
    </row>
    <row r="78" spans="1:6" ht="127.5" customHeight="1">
      <c r="A78" s="56" t="s">
        <v>498</v>
      </c>
      <c r="B78" s="58" t="s">
        <v>483</v>
      </c>
      <c r="C78" s="82" t="s">
        <v>326</v>
      </c>
      <c r="D78" s="74">
        <f t="shared" si="6"/>
        <v>200</v>
      </c>
      <c r="E78" s="74">
        <f t="shared" si="6"/>
        <v>200</v>
      </c>
      <c r="F78" s="59">
        <f t="shared" si="1"/>
        <v>0</v>
      </c>
    </row>
    <row r="79" spans="1:6" ht="24" customHeight="1">
      <c r="A79" s="56" t="s">
        <v>112</v>
      </c>
      <c r="B79" s="58" t="s">
        <v>483</v>
      </c>
      <c r="C79" s="82" t="s">
        <v>419</v>
      </c>
      <c r="D79" s="74">
        <f t="shared" si="6"/>
        <v>200</v>
      </c>
      <c r="E79" s="74">
        <f t="shared" si="6"/>
        <v>200</v>
      </c>
      <c r="F79" s="59">
        <f aca="true" t="shared" si="7" ref="F79:F91">D79-E79</f>
        <v>0</v>
      </c>
    </row>
    <row r="80" spans="1:6" ht="14.25" customHeight="1">
      <c r="A80" s="56" t="s">
        <v>476</v>
      </c>
      <c r="B80" s="58" t="s">
        <v>483</v>
      </c>
      <c r="C80" s="82" t="s">
        <v>418</v>
      </c>
      <c r="D80" s="74">
        <v>200</v>
      </c>
      <c r="E80" s="74">
        <v>200</v>
      </c>
      <c r="F80" s="59">
        <f t="shared" si="7"/>
        <v>0</v>
      </c>
    </row>
    <row r="81" spans="1:6" ht="13.5" customHeight="1">
      <c r="A81" s="112" t="s">
        <v>75</v>
      </c>
      <c r="B81" s="113" t="s">
        <v>483</v>
      </c>
      <c r="C81" s="83" t="s">
        <v>275</v>
      </c>
      <c r="D81" s="84">
        <f>D82+D87+D100+D95+D93</f>
        <v>217700</v>
      </c>
      <c r="E81" s="84">
        <f>E82+E87+E100+E95</f>
        <v>41360</v>
      </c>
      <c r="F81" s="111">
        <f t="shared" si="7"/>
        <v>176340</v>
      </c>
    </row>
    <row r="82" spans="1:6" ht="25.5">
      <c r="A82" s="56" t="s">
        <v>292</v>
      </c>
      <c r="B82" s="58" t="s">
        <v>483</v>
      </c>
      <c r="C82" s="82" t="s">
        <v>279</v>
      </c>
      <c r="D82" s="74">
        <f aca="true" t="shared" si="8" ref="D82:E85">D83</f>
        <v>1000</v>
      </c>
      <c r="E82" s="74">
        <f t="shared" si="8"/>
        <v>0</v>
      </c>
      <c r="F82" s="59">
        <f t="shared" si="7"/>
        <v>1000</v>
      </c>
    </row>
    <row r="83" spans="1:6" ht="89.25" customHeight="1">
      <c r="A83" s="56" t="s">
        <v>293</v>
      </c>
      <c r="B83" s="58" t="s">
        <v>483</v>
      </c>
      <c r="C83" s="82" t="s">
        <v>280</v>
      </c>
      <c r="D83" s="74">
        <f t="shared" si="8"/>
        <v>1000</v>
      </c>
      <c r="E83" s="74">
        <f t="shared" si="8"/>
        <v>0</v>
      </c>
      <c r="F83" s="59">
        <f t="shared" si="7"/>
        <v>1000</v>
      </c>
    </row>
    <row r="84" spans="1:6" ht="29.25" customHeight="1">
      <c r="A84" s="56" t="s">
        <v>112</v>
      </c>
      <c r="B84" s="58" t="s">
        <v>483</v>
      </c>
      <c r="C84" s="82" t="s">
        <v>281</v>
      </c>
      <c r="D84" s="74">
        <f t="shared" si="8"/>
        <v>1000</v>
      </c>
      <c r="E84" s="74">
        <f t="shared" si="8"/>
        <v>0</v>
      </c>
      <c r="F84" s="59">
        <f t="shared" si="7"/>
        <v>1000</v>
      </c>
    </row>
    <row r="85" spans="1:6" ht="12.75">
      <c r="A85" s="56" t="s">
        <v>470</v>
      </c>
      <c r="B85" s="58" t="s">
        <v>483</v>
      </c>
      <c r="C85" s="82" t="s">
        <v>282</v>
      </c>
      <c r="D85" s="74">
        <f t="shared" si="8"/>
        <v>1000</v>
      </c>
      <c r="E85" s="74">
        <f t="shared" si="8"/>
        <v>0</v>
      </c>
      <c r="F85" s="59">
        <f t="shared" si="7"/>
        <v>1000</v>
      </c>
    </row>
    <row r="86" spans="1:6" ht="12.75">
      <c r="A86" s="56" t="s">
        <v>294</v>
      </c>
      <c r="B86" s="58" t="s">
        <v>483</v>
      </c>
      <c r="C86" s="82" t="s">
        <v>283</v>
      </c>
      <c r="D86" s="74">
        <v>1000</v>
      </c>
      <c r="E86" s="74">
        <v>0</v>
      </c>
      <c r="F86" s="59">
        <f t="shared" si="7"/>
        <v>1000</v>
      </c>
    </row>
    <row r="87" spans="1:6" ht="25.5">
      <c r="A87" s="56" t="s">
        <v>295</v>
      </c>
      <c r="B87" s="58" t="s">
        <v>483</v>
      </c>
      <c r="C87" s="82" t="s">
        <v>284</v>
      </c>
      <c r="D87" s="74">
        <f aca="true" t="shared" si="9" ref="D87:E90">D88</f>
        <v>5000</v>
      </c>
      <c r="E87" s="74">
        <f t="shared" si="9"/>
        <v>5000</v>
      </c>
      <c r="F87" s="59">
        <f t="shared" si="7"/>
        <v>0</v>
      </c>
    </row>
    <row r="88" spans="1:6" ht="89.25">
      <c r="A88" s="56" t="s">
        <v>64</v>
      </c>
      <c r="B88" s="58" t="s">
        <v>483</v>
      </c>
      <c r="C88" s="82" t="s">
        <v>285</v>
      </c>
      <c r="D88" s="74">
        <f t="shared" si="9"/>
        <v>5000</v>
      </c>
      <c r="E88" s="74">
        <f t="shared" si="9"/>
        <v>5000</v>
      </c>
      <c r="F88" s="59">
        <f t="shared" si="7"/>
        <v>0</v>
      </c>
    </row>
    <row r="89" spans="1:6" ht="25.5">
      <c r="A89" s="56" t="s">
        <v>112</v>
      </c>
      <c r="B89" s="58" t="s">
        <v>483</v>
      </c>
      <c r="C89" s="82" t="s">
        <v>286</v>
      </c>
      <c r="D89" s="74">
        <f>D90+D92</f>
        <v>5000</v>
      </c>
      <c r="E89" s="74">
        <f>E90+E92</f>
        <v>5000</v>
      </c>
      <c r="F89" s="59">
        <f t="shared" si="7"/>
        <v>0</v>
      </c>
    </row>
    <row r="90" spans="1:6" ht="17.25" customHeight="1">
      <c r="A90" s="56" t="s">
        <v>470</v>
      </c>
      <c r="B90" s="58" t="s">
        <v>483</v>
      </c>
      <c r="C90" s="82" t="s">
        <v>287</v>
      </c>
      <c r="D90" s="74">
        <f t="shared" si="9"/>
        <v>0</v>
      </c>
      <c r="E90" s="74">
        <f t="shared" si="9"/>
        <v>0</v>
      </c>
      <c r="F90" s="59">
        <f t="shared" si="7"/>
        <v>0</v>
      </c>
    </row>
    <row r="91" spans="1:6" ht="12.75">
      <c r="A91" s="56" t="s">
        <v>294</v>
      </c>
      <c r="B91" s="58" t="s">
        <v>483</v>
      </c>
      <c r="C91" s="82" t="s">
        <v>288</v>
      </c>
      <c r="D91" s="74">
        <v>0</v>
      </c>
      <c r="E91" s="74">
        <v>0</v>
      </c>
      <c r="F91" s="59">
        <f t="shared" si="7"/>
        <v>0</v>
      </c>
    </row>
    <row r="92" spans="1:6" ht="12.75">
      <c r="A92" s="56" t="s">
        <v>348</v>
      </c>
      <c r="B92" s="58" t="s">
        <v>483</v>
      </c>
      <c r="C92" s="82" t="s">
        <v>527</v>
      </c>
      <c r="D92" s="74">
        <v>5000</v>
      </c>
      <c r="E92" s="74">
        <v>5000</v>
      </c>
      <c r="F92" s="59">
        <f>D92-E92</f>
        <v>0</v>
      </c>
    </row>
    <row r="93" spans="1:6" ht="12.75">
      <c r="A93" s="56" t="s">
        <v>573</v>
      </c>
      <c r="B93" s="58" t="s">
        <v>483</v>
      </c>
      <c r="C93" s="82" t="s">
        <v>11</v>
      </c>
      <c r="D93" s="74">
        <f>D94</f>
        <v>149700</v>
      </c>
      <c r="E93" s="74">
        <f>E94</f>
        <v>0</v>
      </c>
      <c r="F93" s="59">
        <f>D93-E93</f>
        <v>149700</v>
      </c>
    </row>
    <row r="94" spans="1:6" ht="12.75">
      <c r="A94" s="56" t="s">
        <v>577</v>
      </c>
      <c r="B94" s="58" t="s">
        <v>483</v>
      </c>
      <c r="C94" s="82" t="s">
        <v>12</v>
      </c>
      <c r="D94" s="74">
        <v>149700</v>
      </c>
      <c r="E94" s="74">
        <v>0</v>
      </c>
      <c r="F94" s="59">
        <f>D94-E94</f>
        <v>149700</v>
      </c>
    </row>
    <row r="95" spans="1:6" ht="38.25">
      <c r="A95" s="56" t="s">
        <v>350</v>
      </c>
      <c r="B95" s="58" t="s">
        <v>483</v>
      </c>
      <c r="C95" s="82" t="s">
        <v>349</v>
      </c>
      <c r="D95" s="74">
        <f>D96</f>
        <v>20000</v>
      </c>
      <c r="E95" s="74">
        <f>E96</f>
        <v>19760</v>
      </c>
      <c r="F95" s="59">
        <f>D95-E95</f>
        <v>240</v>
      </c>
    </row>
    <row r="96" spans="1:6" ht="76.5">
      <c r="A96" s="56" t="s">
        <v>352</v>
      </c>
      <c r="B96" s="58" t="s">
        <v>483</v>
      </c>
      <c r="C96" s="82" t="s">
        <v>351</v>
      </c>
      <c r="D96" s="74">
        <f aca="true" t="shared" si="10" ref="D96:F98">D97</f>
        <v>20000</v>
      </c>
      <c r="E96" s="74">
        <f t="shared" si="10"/>
        <v>19760</v>
      </c>
      <c r="F96" s="59">
        <f t="shared" si="10"/>
        <v>240</v>
      </c>
    </row>
    <row r="97" spans="1:6" ht="25.5">
      <c r="A97" s="56" t="s">
        <v>112</v>
      </c>
      <c r="B97" s="58" t="s">
        <v>483</v>
      </c>
      <c r="C97" s="82" t="s">
        <v>353</v>
      </c>
      <c r="D97" s="74">
        <f t="shared" si="10"/>
        <v>20000</v>
      </c>
      <c r="E97" s="74">
        <f t="shared" si="10"/>
        <v>19760</v>
      </c>
      <c r="F97" s="59">
        <f t="shared" si="10"/>
        <v>240</v>
      </c>
    </row>
    <row r="98" spans="1:6" ht="12.75">
      <c r="A98" s="56" t="s">
        <v>470</v>
      </c>
      <c r="B98" s="58" t="s">
        <v>483</v>
      </c>
      <c r="C98" s="82" t="s">
        <v>354</v>
      </c>
      <c r="D98" s="74">
        <f t="shared" si="10"/>
        <v>20000</v>
      </c>
      <c r="E98" s="74">
        <f t="shared" si="10"/>
        <v>19760</v>
      </c>
      <c r="F98" s="59">
        <f t="shared" si="10"/>
        <v>240</v>
      </c>
    </row>
    <row r="99" spans="1:6" ht="12.75">
      <c r="A99" s="56" t="s">
        <v>294</v>
      </c>
      <c r="B99" s="58" t="s">
        <v>483</v>
      </c>
      <c r="C99" s="82" t="s">
        <v>355</v>
      </c>
      <c r="D99" s="74">
        <v>20000</v>
      </c>
      <c r="E99" s="74">
        <v>19760</v>
      </c>
      <c r="F99" s="59">
        <f>D99-E99</f>
        <v>240</v>
      </c>
    </row>
    <row r="100" spans="1:6" ht="14.25" customHeight="1">
      <c r="A100" s="56" t="s">
        <v>113</v>
      </c>
      <c r="B100" s="58" t="s">
        <v>483</v>
      </c>
      <c r="C100" s="82" t="s">
        <v>278</v>
      </c>
      <c r="D100" s="74">
        <f>D101</f>
        <v>42000</v>
      </c>
      <c r="E100" s="74">
        <f>E101</f>
        <v>16600</v>
      </c>
      <c r="F100" s="59">
        <f aca="true" t="shared" si="11" ref="F100:F110">D100-E100</f>
        <v>25400</v>
      </c>
    </row>
    <row r="101" spans="1:6" ht="38.25">
      <c r="A101" s="56" t="s">
        <v>538</v>
      </c>
      <c r="B101" s="58" t="s">
        <v>483</v>
      </c>
      <c r="C101" s="82" t="s">
        <v>289</v>
      </c>
      <c r="D101" s="74">
        <f>D105+D102</f>
        <v>42000</v>
      </c>
      <c r="E101" s="74">
        <f>E105+E102</f>
        <v>16600</v>
      </c>
      <c r="F101" s="59">
        <f t="shared" si="11"/>
        <v>25400</v>
      </c>
    </row>
    <row r="102" spans="1:6" ht="25.5">
      <c r="A102" s="56" t="s">
        <v>112</v>
      </c>
      <c r="B102" s="58" t="s">
        <v>483</v>
      </c>
      <c r="C102" s="82" t="s">
        <v>1</v>
      </c>
      <c r="D102" s="74">
        <f>D103</f>
        <v>2400</v>
      </c>
      <c r="E102" s="74">
        <f>E103</f>
        <v>800</v>
      </c>
      <c r="F102" s="59">
        <f t="shared" si="11"/>
        <v>1600</v>
      </c>
    </row>
    <row r="103" spans="1:6" ht="12.75">
      <c r="A103" s="56" t="s">
        <v>470</v>
      </c>
      <c r="B103" s="58" t="s">
        <v>483</v>
      </c>
      <c r="C103" s="82" t="s">
        <v>2</v>
      </c>
      <c r="D103" s="74">
        <f>D104</f>
        <v>2400</v>
      </c>
      <c r="E103" s="74">
        <f>E104</f>
        <v>800</v>
      </c>
      <c r="F103" s="59">
        <f t="shared" si="11"/>
        <v>1600</v>
      </c>
    </row>
    <row r="104" spans="1:6" ht="12.75">
      <c r="A104" s="56" t="s">
        <v>294</v>
      </c>
      <c r="B104" s="58" t="s">
        <v>483</v>
      </c>
      <c r="C104" s="82" t="s">
        <v>3</v>
      </c>
      <c r="D104" s="74">
        <v>2400</v>
      </c>
      <c r="E104" s="74">
        <v>800</v>
      </c>
      <c r="F104" s="59">
        <f t="shared" si="11"/>
        <v>1600</v>
      </c>
    </row>
    <row r="105" spans="1:6" ht="12.75">
      <c r="A105" s="56" t="s">
        <v>532</v>
      </c>
      <c r="B105" s="58" t="s">
        <v>483</v>
      </c>
      <c r="C105" s="82" t="s">
        <v>531</v>
      </c>
      <c r="D105" s="74">
        <f>D106</f>
        <v>39600</v>
      </c>
      <c r="E105" s="74">
        <f>E106</f>
        <v>15800</v>
      </c>
      <c r="F105" s="59">
        <f t="shared" si="11"/>
        <v>23800</v>
      </c>
    </row>
    <row r="106" spans="1:6" ht="12.75">
      <c r="A106" s="56" t="s">
        <v>530</v>
      </c>
      <c r="B106" s="58" t="s">
        <v>483</v>
      </c>
      <c r="C106" s="82" t="s">
        <v>529</v>
      </c>
      <c r="D106" s="74">
        <f>D107+D109</f>
        <v>39600</v>
      </c>
      <c r="E106" s="74">
        <f>E107+E109</f>
        <v>15800</v>
      </c>
      <c r="F106" s="59">
        <f t="shared" si="11"/>
        <v>23800</v>
      </c>
    </row>
    <row r="107" spans="1:6" ht="12.75">
      <c r="A107" s="56" t="s">
        <v>528</v>
      </c>
      <c r="B107" s="58" t="s">
        <v>483</v>
      </c>
      <c r="C107" s="82" t="s">
        <v>290</v>
      </c>
      <c r="D107" s="74">
        <f>D108</f>
        <v>34600</v>
      </c>
      <c r="E107" s="74">
        <f>E108</f>
        <v>10800</v>
      </c>
      <c r="F107" s="59">
        <f t="shared" si="11"/>
        <v>23800</v>
      </c>
    </row>
    <row r="108" spans="1:6" ht="27.75" customHeight="1">
      <c r="A108" s="56" t="s">
        <v>268</v>
      </c>
      <c r="B108" s="58" t="s">
        <v>483</v>
      </c>
      <c r="C108" s="82" t="s">
        <v>291</v>
      </c>
      <c r="D108" s="74">
        <v>34600</v>
      </c>
      <c r="E108" s="74">
        <v>10800</v>
      </c>
      <c r="F108" s="59">
        <f t="shared" si="11"/>
        <v>23800</v>
      </c>
    </row>
    <row r="109" spans="1:6" ht="27.75" customHeight="1">
      <c r="A109" s="56" t="s">
        <v>541</v>
      </c>
      <c r="B109" s="58" t="s">
        <v>483</v>
      </c>
      <c r="C109" s="82" t="s">
        <v>539</v>
      </c>
      <c r="D109" s="74">
        <f>D110</f>
        <v>5000</v>
      </c>
      <c r="E109" s="74">
        <f>E110</f>
        <v>5000</v>
      </c>
      <c r="F109" s="59">
        <f t="shared" si="11"/>
        <v>0</v>
      </c>
    </row>
    <row r="110" spans="1:6" ht="27.75" customHeight="1">
      <c r="A110" s="56" t="s">
        <v>268</v>
      </c>
      <c r="B110" s="58" t="s">
        <v>483</v>
      </c>
      <c r="C110" s="82" t="s">
        <v>540</v>
      </c>
      <c r="D110" s="74">
        <v>5000</v>
      </c>
      <c r="E110" s="74">
        <v>5000</v>
      </c>
      <c r="F110" s="59">
        <f t="shared" si="11"/>
        <v>0</v>
      </c>
    </row>
    <row r="111" spans="1:6" ht="27.75" customHeight="1">
      <c r="A111" s="112" t="s">
        <v>384</v>
      </c>
      <c r="B111" s="113" t="s">
        <v>483</v>
      </c>
      <c r="C111" s="83" t="s">
        <v>383</v>
      </c>
      <c r="D111" s="84">
        <f aca="true" t="shared" si="12" ref="D111:E116">D112</f>
        <v>59300</v>
      </c>
      <c r="E111" s="84">
        <f t="shared" si="12"/>
        <v>42705.4</v>
      </c>
      <c r="F111" s="111">
        <f aca="true" t="shared" si="13" ref="F111:F119">D111-E111</f>
        <v>16594.6</v>
      </c>
    </row>
    <row r="112" spans="1:6" ht="27.75" customHeight="1">
      <c r="A112" s="56" t="s">
        <v>317</v>
      </c>
      <c r="B112" s="58" t="s">
        <v>483</v>
      </c>
      <c r="C112" s="82" t="s">
        <v>385</v>
      </c>
      <c r="D112" s="74">
        <f>D113</f>
        <v>59300</v>
      </c>
      <c r="E112" s="74">
        <f>E113</f>
        <v>42705.4</v>
      </c>
      <c r="F112" s="59">
        <f t="shared" si="13"/>
        <v>16594.6</v>
      </c>
    </row>
    <row r="113" spans="1:6" ht="27.75" customHeight="1">
      <c r="A113" s="56" t="s">
        <v>276</v>
      </c>
      <c r="B113" s="58" t="s">
        <v>483</v>
      </c>
      <c r="C113" s="82" t="s">
        <v>318</v>
      </c>
      <c r="D113" s="74">
        <f t="shared" si="12"/>
        <v>59300</v>
      </c>
      <c r="E113" s="74">
        <f t="shared" si="12"/>
        <v>42705.4</v>
      </c>
      <c r="F113" s="59">
        <f t="shared" si="13"/>
        <v>16594.6</v>
      </c>
    </row>
    <row r="114" spans="1:6" ht="66.75" customHeight="1">
      <c r="A114" s="56" t="s">
        <v>320</v>
      </c>
      <c r="B114" s="58" t="s">
        <v>483</v>
      </c>
      <c r="C114" s="82" t="s">
        <v>319</v>
      </c>
      <c r="D114" s="74">
        <f t="shared" si="12"/>
        <v>59300</v>
      </c>
      <c r="E114" s="74">
        <f t="shared" si="12"/>
        <v>42705.4</v>
      </c>
      <c r="F114" s="59">
        <f t="shared" si="13"/>
        <v>16594.6</v>
      </c>
    </row>
    <row r="115" spans="1:6" ht="27.75" customHeight="1">
      <c r="A115" s="56" t="s">
        <v>110</v>
      </c>
      <c r="B115" s="58" t="s">
        <v>483</v>
      </c>
      <c r="C115" s="82" t="s">
        <v>321</v>
      </c>
      <c r="D115" s="74">
        <f>D116</f>
        <v>59300</v>
      </c>
      <c r="E115" s="74">
        <f>E116</f>
        <v>42705.4</v>
      </c>
      <c r="F115" s="59">
        <f t="shared" si="13"/>
        <v>16594.6</v>
      </c>
    </row>
    <row r="116" spans="1:6" ht="27.75" customHeight="1">
      <c r="A116" s="56" t="s">
        <v>465</v>
      </c>
      <c r="B116" s="58" t="s">
        <v>483</v>
      </c>
      <c r="C116" s="82" t="s">
        <v>322</v>
      </c>
      <c r="D116" s="74">
        <f t="shared" si="12"/>
        <v>59300</v>
      </c>
      <c r="E116" s="74">
        <f t="shared" si="12"/>
        <v>42705.4</v>
      </c>
      <c r="F116" s="59">
        <f t="shared" si="13"/>
        <v>16594.6</v>
      </c>
    </row>
    <row r="117" spans="1:6" ht="27.75" customHeight="1">
      <c r="A117" s="56" t="s">
        <v>466</v>
      </c>
      <c r="B117" s="58" t="s">
        <v>483</v>
      </c>
      <c r="C117" s="82" t="s">
        <v>323</v>
      </c>
      <c r="D117" s="74">
        <f>D118+D119</f>
        <v>59300</v>
      </c>
      <c r="E117" s="74">
        <f>E118+E119</f>
        <v>42705.4</v>
      </c>
      <c r="F117" s="59">
        <f t="shared" si="13"/>
        <v>16594.6</v>
      </c>
    </row>
    <row r="118" spans="1:6" ht="27.75" customHeight="1">
      <c r="A118" s="56" t="s">
        <v>467</v>
      </c>
      <c r="B118" s="58" t="s">
        <v>483</v>
      </c>
      <c r="C118" s="82" t="s">
        <v>324</v>
      </c>
      <c r="D118" s="74">
        <v>45600</v>
      </c>
      <c r="E118" s="74">
        <v>33796.57</v>
      </c>
      <c r="F118" s="59">
        <f t="shared" si="13"/>
        <v>11803.43</v>
      </c>
    </row>
    <row r="119" spans="1:6" ht="27.75" customHeight="1">
      <c r="A119" s="56" t="s">
        <v>468</v>
      </c>
      <c r="B119" s="58" t="s">
        <v>483</v>
      </c>
      <c r="C119" s="82" t="s">
        <v>325</v>
      </c>
      <c r="D119" s="74">
        <v>13700</v>
      </c>
      <c r="E119" s="74">
        <v>8908.83</v>
      </c>
      <c r="F119" s="59">
        <f t="shared" si="13"/>
        <v>4791.17</v>
      </c>
    </row>
    <row r="120" spans="1:6" ht="26.25" customHeight="1">
      <c r="A120" s="112" t="s">
        <v>296</v>
      </c>
      <c r="B120" s="113" t="s">
        <v>483</v>
      </c>
      <c r="C120" s="83" t="s">
        <v>420</v>
      </c>
      <c r="D120" s="84">
        <f>D121</f>
        <v>76800</v>
      </c>
      <c r="E120" s="84">
        <f>E121</f>
        <v>51150</v>
      </c>
      <c r="F120" s="111">
        <f aca="true" t="shared" si="14" ref="F120:F155">D120-E120</f>
        <v>25650</v>
      </c>
    </row>
    <row r="121" spans="1:6" ht="26.25" customHeight="1">
      <c r="A121" s="56" t="s">
        <v>297</v>
      </c>
      <c r="B121" s="58" t="s">
        <v>483</v>
      </c>
      <c r="C121" s="82" t="s">
        <v>421</v>
      </c>
      <c r="D121" s="74">
        <f>D135+D122+D131</f>
        <v>76800</v>
      </c>
      <c r="E121" s="74">
        <f>E135+E122+E131</f>
        <v>51150</v>
      </c>
      <c r="F121" s="59">
        <f t="shared" si="14"/>
        <v>25650</v>
      </c>
    </row>
    <row r="122" spans="1:6" ht="26.25" customHeight="1">
      <c r="A122" s="56" t="s">
        <v>543</v>
      </c>
      <c r="B122" s="58" t="s">
        <v>483</v>
      </c>
      <c r="C122" s="82" t="s">
        <v>542</v>
      </c>
      <c r="D122" s="74">
        <f>D126+D123</f>
        <v>5000</v>
      </c>
      <c r="E122" s="74">
        <f>E126</f>
        <v>0</v>
      </c>
      <c r="F122" s="59">
        <f t="shared" si="14"/>
        <v>5000</v>
      </c>
    </row>
    <row r="123" spans="1:6" ht="102.75" customHeight="1">
      <c r="A123" s="56" t="s">
        <v>590</v>
      </c>
      <c r="B123" s="58" t="s">
        <v>483</v>
      </c>
      <c r="C123" s="82" t="s">
        <v>589</v>
      </c>
      <c r="D123" s="74">
        <f>D124</f>
        <v>0</v>
      </c>
      <c r="E123" s="74">
        <f>E124</f>
        <v>0</v>
      </c>
      <c r="F123" s="59">
        <f t="shared" si="14"/>
        <v>0</v>
      </c>
    </row>
    <row r="124" spans="1:6" ht="26.25" customHeight="1">
      <c r="A124" s="56" t="s">
        <v>112</v>
      </c>
      <c r="B124" s="58" t="s">
        <v>483</v>
      </c>
      <c r="C124" s="82" t="s">
        <v>588</v>
      </c>
      <c r="D124" s="74">
        <f>D125</f>
        <v>0</v>
      </c>
      <c r="E124" s="74"/>
      <c r="F124" s="59">
        <f t="shared" si="14"/>
        <v>0</v>
      </c>
    </row>
    <row r="125" spans="1:6" ht="26.25" customHeight="1">
      <c r="A125" s="56" t="s">
        <v>348</v>
      </c>
      <c r="B125" s="58" t="s">
        <v>483</v>
      </c>
      <c r="C125" s="82" t="s">
        <v>587</v>
      </c>
      <c r="D125" s="74">
        <v>0</v>
      </c>
      <c r="E125" s="74">
        <v>0</v>
      </c>
      <c r="F125" s="59">
        <f t="shared" si="14"/>
        <v>0</v>
      </c>
    </row>
    <row r="126" spans="1:6" ht="90" customHeight="1">
      <c r="A126" s="56" t="s">
        <v>548</v>
      </c>
      <c r="B126" s="58" t="s">
        <v>483</v>
      </c>
      <c r="C126" s="82" t="s">
        <v>544</v>
      </c>
      <c r="D126" s="74">
        <f>D127</f>
        <v>5000</v>
      </c>
      <c r="E126" s="74">
        <f>E127</f>
        <v>0</v>
      </c>
      <c r="F126" s="59">
        <f t="shared" si="14"/>
        <v>5000</v>
      </c>
    </row>
    <row r="127" spans="1:6" ht="26.25" customHeight="1">
      <c r="A127" s="56" t="s">
        <v>112</v>
      </c>
      <c r="B127" s="58" t="s">
        <v>483</v>
      </c>
      <c r="C127" s="82" t="s">
        <v>545</v>
      </c>
      <c r="D127" s="74">
        <f>D128+D130</f>
        <v>5000</v>
      </c>
      <c r="E127" s="74">
        <f>E128+E130</f>
        <v>0</v>
      </c>
      <c r="F127" s="59">
        <f t="shared" si="14"/>
        <v>5000</v>
      </c>
    </row>
    <row r="128" spans="1:6" ht="26.25" customHeight="1">
      <c r="A128" s="56" t="s">
        <v>470</v>
      </c>
      <c r="B128" s="58" t="s">
        <v>483</v>
      </c>
      <c r="C128" s="82" t="s">
        <v>546</v>
      </c>
      <c r="D128" s="74">
        <f>D129</f>
        <v>1200</v>
      </c>
      <c r="E128" s="74">
        <f>E129</f>
        <v>0</v>
      </c>
      <c r="F128" s="59">
        <f t="shared" si="14"/>
        <v>1200</v>
      </c>
    </row>
    <row r="129" spans="1:6" ht="26.25" customHeight="1">
      <c r="A129" s="56" t="s">
        <v>294</v>
      </c>
      <c r="B129" s="58" t="s">
        <v>483</v>
      </c>
      <c r="C129" s="82" t="s">
        <v>586</v>
      </c>
      <c r="D129" s="74">
        <v>1200</v>
      </c>
      <c r="E129" s="74">
        <v>0</v>
      </c>
      <c r="F129" s="59">
        <f t="shared" si="14"/>
        <v>1200</v>
      </c>
    </row>
    <row r="130" spans="1:6" ht="26.25" customHeight="1">
      <c r="A130" s="56" t="s">
        <v>348</v>
      </c>
      <c r="B130" s="58" t="s">
        <v>483</v>
      </c>
      <c r="C130" s="82" t="s">
        <v>547</v>
      </c>
      <c r="D130" s="74">
        <v>3800</v>
      </c>
      <c r="E130" s="74">
        <v>0</v>
      </c>
      <c r="F130" s="59">
        <f t="shared" si="14"/>
        <v>3800</v>
      </c>
    </row>
    <row r="131" spans="1:6" ht="26.25" customHeight="1">
      <c r="A131" s="56" t="s">
        <v>550</v>
      </c>
      <c r="B131" s="58" t="s">
        <v>483</v>
      </c>
      <c r="C131" s="82" t="s">
        <v>549</v>
      </c>
      <c r="D131" s="74">
        <f aca="true" t="shared" si="15" ref="D131:E133">D132</f>
        <v>10000</v>
      </c>
      <c r="E131" s="74">
        <f t="shared" si="15"/>
        <v>9950</v>
      </c>
      <c r="F131" s="59">
        <f t="shared" si="14"/>
        <v>50</v>
      </c>
    </row>
    <row r="132" spans="1:6" ht="78" customHeight="1">
      <c r="A132" s="56" t="s">
        <v>551</v>
      </c>
      <c r="B132" s="58" t="s">
        <v>483</v>
      </c>
      <c r="C132" s="82" t="s">
        <v>552</v>
      </c>
      <c r="D132" s="74">
        <f t="shared" si="15"/>
        <v>10000</v>
      </c>
      <c r="E132" s="74">
        <f t="shared" si="15"/>
        <v>9950</v>
      </c>
      <c r="F132" s="59">
        <f t="shared" si="14"/>
        <v>50</v>
      </c>
    </row>
    <row r="133" spans="1:6" ht="26.25" customHeight="1">
      <c r="A133" s="56" t="s">
        <v>112</v>
      </c>
      <c r="B133" s="58" t="s">
        <v>483</v>
      </c>
      <c r="C133" s="82" t="s">
        <v>553</v>
      </c>
      <c r="D133" s="74">
        <f t="shared" si="15"/>
        <v>10000</v>
      </c>
      <c r="E133" s="74">
        <f t="shared" si="15"/>
        <v>9950</v>
      </c>
      <c r="F133" s="59">
        <f t="shared" si="14"/>
        <v>50</v>
      </c>
    </row>
    <row r="134" spans="1:6" ht="26.25" customHeight="1">
      <c r="A134" s="56" t="s">
        <v>348</v>
      </c>
      <c r="B134" s="58" t="s">
        <v>483</v>
      </c>
      <c r="C134" s="82" t="s">
        <v>56</v>
      </c>
      <c r="D134" s="74">
        <v>10000</v>
      </c>
      <c r="E134" s="74">
        <v>9950</v>
      </c>
      <c r="F134" s="59">
        <f t="shared" si="14"/>
        <v>50</v>
      </c>
    </row>
    <row r="135" spans="1:6" ht="25.5">
      <c r="A135" s="56" t="s">
        <v>277</v>
      </c>
      <c r="B135" s="58" t="s">
        <v>483</v>
      </c>
      <c r="C135" s="82" t="s">
        <v>422</v>
      </c>
      <c r="D135" s="74">
        <f aca="true" t="shared" si="16" ref="D135:E139">D136</f>
        <v>61800</v>
      </c>
      <c r="E135" s="74">
        <f t="shared" si="16"/>
        <v>41200</v>
      </c>
      <c r="F135" s="59">
        <f t="shared" si="14"/>
        <v>20600</v>
      </c>
    </row>
    <row r="136" spans="1:6" ht="138.75" customHeight="1">
      <c r="A136" s="56" t="s">
        <v>424</v>
      </c>
      <c r="B136" s="58" t="s">
        <v>483</v>
      </c>
      <c r="C136" s="82" t="s">
        <v>423</v>
      </c>
      <c r="D136" s="74">
        <f t="shared" si="16"/>
        <v>61800</v>
      </c>
      <c r="E136" s="74">
        <f t="shared" si="16"/>
        <v>41200</v>
      </c>
      <c r="F136" s="59">
        <f t="shared" si="14"/>
        <v>20600</v>
      </c>
    </row>
    <row r="137" spans="1:6" ht="12.75">
      <c r="A137" s="56" t="s">
        <v>93</v>
      </c>
      <c r="B137" s="58" t="s">
        <v>483</v>
      </c>
      <c r="C137" s="82" t="s">
        <v>440</v>
      </c>
      <c r="D137" s="74">
        <f t="shared" si="16"/>
        <v>61800</v>
      </c>
      <c r="E137" s="74">
        <f t="shared" si="16"/>
        <v>41200</v>
      </c>
      <c r="F137" s="59">
        <f t="shared" si="14"/>
        <v>20600</v>
      </c>
    </row>
    <row r="138" spans="1:6" ht="16.5" customHeight="1">
      <c r="A138" s="56" t="s">
        <v>465</v>
      </c>
      <c r="B138" s="58" t="s">
        <v>483</v>
      </c>
      <c r="C138" s="82" t="s">
        <v>441</v>
      </c>
      <c r="D138" s="74">
        <f t="shared" si="16"/>
        <v>61800</v>
      </c>
      <c r="E138" s="74">
        <f t="shared" si="16"/>
        <v>41200</v>
      </c>
      <c r="F138" s="59">
        <f t="shared" si="14"/>
        <v>20600</v>
      </c>
    </row>
    <row r="139" spans="1:6" ht="15.75" customHeight="1">
      <c r="A139" s="56" t="s">
        <v>260</v>
      </c>
      <c r="B139" s="58" t="s">
        <v>483</v>
      </c>
      <c r="C139" s="82" t="s">
        <v>442</v>
      </c>
      <c r="D139" s="74">
        <f t="shared" si="16"/>
        <v>61800</v>
      </c>
      <c r="E139" s="74">
        <f t="shared" si="16"/>
        <v>41200</v>
      </c>
      <c r="F139" s="59">
        <f t="shared" si="14"/>
        <v>20600</v>
      </c>
    </row>
    <row r="140" spans="1:6" ht="27" customHeight="1">
      <c r="A140" s="56" t="s">
        <v>261</v>
      </c>
      <c r="B140" s="58" t="s">
        <v>483</v>
      </c>
      <c r="C140" s="82" t="s">
        <v>443</v>
      </c>
      <c r="D140" s="74">
        <v>61800</v>
      </c>
      <c r="E140" s="74">
        <v>41200</v>
      </c>
      <c r="F140" s="59">
        <f t="shared" si="14"/>
        <v>20600</v>
      </c>
    </row>
    <row r="141" spans="1:6" ht="23.25" customHeight="1">
      <c r="A141" s="112" t="s">
        <v>376</v>
      </c>
      <c r="B141" s="113" t="s">
        <v>483</v>
      </c>
      <c r="C141" s="83" t="s">
        <v>377</v>
      </c>
      <c r="D141" s="84">
        <f>D142+D157</f>
        <v>754600</v>
      </c>
      <c r="E141" s="84">
        <f>E142+E157</f>
        <v>189925.41</v>
      </c>
      <c r="F141" s="111">
        <f t="shared" si="14"/>
        <v>564674.59</v>
      </c>
    </row>
    <row r="142" spans="1:6" ht="20.25" customHeight="1">
      <c r="A142" s="56" t="s">
        <v>379</v>
      </c>
      <c r="B142" s="58" t="s">
        <v>483</v>
      </c>
      <c r="C142" s="82" t="s">
        <v>378</v>
      </c>
      <c r="D142" s="74">
        <f>D143</f>
        <v>672600</v>
      </c>
      <c r="E142" s="74">
        <f>E143</f>
        <v>121670.97</v>
      </c>
      <c r="F142" s="59">
        <f t="shared" si="14"/>
        <v>550929.03</v>
      </c>
    </row>
    <row r="143" spans="1:6" ht="24.75" customHeight="1">
      <c r="A143" s="56" t="s">
        <v>381</v>
      </c>
      <c r="B143" s="58" t="s">
        <v>483</v>
      </c>
      <c r="C143" s="82" t="s">
        <v>380</v>
      </c>
      <c r="D143" s="74">
        <f>D148+D153+D144</f>
        <v>672600</v>
      </c>
      <c r="E143" s="74">
        <f>E148+E153+E144</f>
        <v>121670.97</v>
      </c>
      <c r="F143" s="59">
        <f t="shared" si="14"/>
        <v>550929.03</v>
      </c>
    </row>
    <row r="144" spans="1:6" ht="66" customHeight="1">
      <c r="A144" s="56" t="s">
        <v>186</v>
      </c>
      <c r="B144" s="58" t="s">
        <v>483</v>
      </c>
      <c r="C144" s="82" t="s">
        <v>182</v>
      </c>
      <c r="D144" s="74">
        <f aca="true" t="shared" si="17" ref="D144:E146">D145</f>
        <v>100000</v>
      </c>
      <c r="E144" s="74">
        <f t="shared" si="17"/>
        <v>91430.97</v>
      </c>
      <c r="F144" s="59">
        <f>D144-E144</f>
        <v>8569.029999999999</v>
      </c>
    </row>
    <row r="145" spans="1:6" ht="27" customHeight="1">
      <c r="A145" s="56" t="s">
        <v>25</v>
      </c>
      <c r="B145" s="58" t="s">
        <v>483</v>
      </c>
      <c r="C145" s="82" t="s">
        <v>183</v>
      </c>
      <c r="D145" s="74">
        <f t="shared" si="17"/>
        <v>100000</v>
      </c>
      <c r="E145" s="74">
        <f>E146</f>
        <v>91430.97</v>
      </c>
      <c r="F145" s="59">
        <f>D145-E145</f>
        <v>8569.029999999999</v>
      </c>
    </row>
    <row r="146" spans="1:6" ht="18" customHeight="1">
      <c r="A146" s="56" t="s">
        <v>470</v>
      </c>
      <c r="B146" s="58" t="s">
        <v>483</v>
      </c>
      <c r="C146" s="82" t="s">
        <v>184</v>
      </c>
      <c r="D146" s="74">
        <f>D147</f>
        <v>100000</v>
      </c>
      <c r="E146" s="74">
        <f t="shared" si="17"/>
        <v>91430.97</v>
      </c>
      <c r="F146" s="59">
        <f>D146-E146</f>
        <v>8569.029999999999</v>
      </c>
    </row>
    <row r="147" spans="1:6" ht="21.75" customHeight="1">
      <c r="A147" s="56" t="s">
        <v>294</v>
      </c>
      <c r="B147" s="58" t="s">
        <v>483</v>
      </c>
      <c r="C147" s="82" t="s">
        <v>185</v>
      </c>
      <c r="D147" s="74">
        <v>100000</v>
      </c>
      <c r="E147" s="74">
        <v>91430.97</v>
      </c>
      <c r="F147" s="59">
        <f>D147-E147</f>
        <v>8569.029999999999</v>
      </c>
    </row>
    <row r="148" spans="1:6" ht="77.25" customHeight="1">
      <c r="A148" s="56" t="s">
        <v>559</v>
      </c>
      <c r="B148" s="58" t="s">
        <v>483</v>
      </c>
      <c r="C148" s="82" t="s">
        <v>554</v>
      </c>
      <c r="D148" s="74">
        <f aca="true" t="shared" si="18" ref="D148:E150">D149</f>
        <v>527600</v>
      </c>
      <c r="E148" s="74">
        <f t="shared" si="18"/>
        <v>0</v>
      </c>
      <c r="F148" s="59">
        <f t="shared" si="14"/>
        <v>527600</v>
      </c>
    </row>
    <row r="149" spans="1:6" ht="27" customHeight="1">
      <c r="A149" s="56" t="s">
        <v>25</v>
      </c>
      <c r="B149" s="58" t="s">
        <v>483</v>
      </c>
      <c r="C149" s="82" t="s">
        <v>555</v>
      </c>
      <c r="D149" s="74">
        <f t="shared" si="18"/>
        <v>527600</v>
      </c>
      <c r="E149" s="74">
        <f t="shared" si="18"/>
        <v>0</v>
      </c>
      <c r="F149" s="59">
        <f t="shared" si="14"/>
        <v>527600</v>
      </c>
    </row>
    <row r="150" spans="1:6" ht="18" customHeight="1">
      <c r="A150" s="56" t="s">
        <v>470</v>
      </c>
      <c r="B150" s="58" t="s">
        <v>483</v>
      </c>
      <c r="C150" s="82" t="s">
        <v>556</v>
      </c>
      <c r="D150" s="74">
        <f>D151+D152</f>
        <v>527600</v>
      </c>
      <c r="E150" s="74">
        <f t="shared" si="18"/>
        <v>0</v>
      </c>
      <c r="F150" s="59">
        <f t="shared" si="14"/>
        <v>527600</v>
      </c>
    </row>
    <row r="151" spans="1:6" ht="21.75" customHeight="1">
      <c r="A151" s="56" t="s">
        <v>382</v>
      </c>
      <c r="B151" s="58" t="s">
        <v>483</v>
      </c>
      <c r="C151" s="82" t="s">
        <v>557</v>
      </c>
      <c r="D151" s="74">
        <v>0</v>
      </c>
      <c r="E151" s="74">
        <v>0</v>
      </c>
      <c r="F151" s="59">
        <f t="shared" si="14"/>
        <v>0</v>
      </c>
    </row>
    <row r="152" spans="1:6" ht="21.75" customHeight="1">
      <c r="A152" s="56" t="s">
        <v>294</v>
      </c>
      <c r="B152" s="58" t="s">
        <v>483</v>
      </c>
      <c r="C152" s="82" t="s">
        <v>558</v>
      </c>
      <c r="D152" s="74">
        <v>527600</v>
      </c>
      <c r="E152" s="74">
        <v>0</v>
      </c>
      <c r="F152" s="59">
        <f>D152-E152</f>
        <v>527600</v>
      </c>
    </row>
    <row r="153" spans="1:6" ht="55.5" customHeight="1">
      <c r="A153" s="56" t="s">
        <v>537</v>
      </c>
      <c r="B153" s="58" t="s">
        <v>483</v>
      </c>
      <c r="C153" s="82" t="s">
        <v>533</v>
      </c>
      <c r="D153" s="74">
        <f aca="true" t="shared" si="19" ref="D153:E155">D154</f>
        <v>45000</v>
      </c>
      <c r="E153" s="74">
        <f t="shared" si="19"/>
        <v>30240</v>
      </c>
      <c r="F153" s="59">
        <f t="shared" si="14"/>
        <v>14760</v>
      </c>
    </row>
    <row r="154" spans="1:6" ht="27" customHeight="1">
      <c r="A154" s="56" t="s">
        <v>25</v>
      </c>
      <c r="B154" s="58" t="s">
        <v>483</v>
      </c>
      <c r="C154" s="82" t="s">
        <v>534</v>
      </c>
      <c r="D154" s="74">
        <f t="shared" si="19"/>
        <v>45000</v>
      </c>
      <c r="E154" s="74">
        <f t="shared" si="19"/>
        <v>30240</v>
      </c>
      <c r="F154" s="59">
        <f t="shared" si="14"/>
        <v>14760</v>
      </c>
    </row>
    <row r="155" spans="1:6" ht="21" customHeight="1">
      <c r="A155" s="56" t="s">
        <v>26</v>
      </c>
      <c r="B155" s="58" t="s">
        <v>483</v>
      </c>
      <c r="C155" s="82" t="s">
        <v>535</v>
      </c>
      <c r="D155" s="74">
        <f t="shared" si="19"/>
        <v>45000</v>
      </c>
      <c r="E155" s="74">
        <f t="shared" si="19"/>
        <v>30240</v>
      </c>
      <c r="F155" s="59">
        <f t="shared" si="14"/>
        <v>14760</v>
      </c>
    </row>
    <row r="156" spans="1:6" ht="20.25" customHeight="1">
      <c r="A156" s="56" t="s">
        <v>294</v>
      </c>
      <c r="B156" s="58" t="s">
        <v>483</v>
      </c>
      <c r="C156" s="82" t="s">
        <v>536</v>
      </c>
      <c r="D156" s="74">
        <v>45000</v>
      </c>
      <c r="E156" s="74">
        <v>30240</v>
      </c>
      <c r="F156" s="59">
        <f>D156-E156</f>
        <v>14760</v>
      </c>
    </row>
    <row r="157" spans="1:6" ht="20.25" customHeight="1">
      <c r="A157" s="56" t="s">
        <v>363</v>
      </c>
      <c r="B157" s="58" t="s">
        <v>483</v>
      </c>
      <c r="C157" s="82" t="s">
        <v>362</v>
      </c>
      <c r="D157" s="74">
        <f>D163+D158</f>
        <v>82000</v>
      </c>
      <c r="E157" s="74">
        <f>E163+E158</f>
        <v>68254.44</v>
      </c>
      <c r="F157" s="74">
        <f>F163+F158</f>
        <v>20823.199999999997</v>
      </c>
    </row>
    <row r="158" spans="1:6" ht="25.5" customHeight="1">
      <c r="A158" s="56" t="s">
        <v>24</v>
      </c>
      <c r="B158" s="58" t="s">
        <v>483</v>
      </c>
      <c r="C158" s="82" t="s">
        <v>19</v>
      </c>
      <c r="D158" s="74">
        <f aca="true" t="shared" si="20" ref="D158:F161">D159</f>
        <v>10000</v>
      </c>
      <c r="E158" s="74">
        <f t="shared" si="20"/>
        <v>7077.64</v>
      </c>
      <c r="F158" s="74">
        <f t="shared" si="20"/>
        <v>10000</v>
      </c>
    </row>
    <row r="159" spans="1:6" ht="78.75" customHeight="1">
      <c r="A159" s="56" t="s">
        <v>53</v>
      </c>
      <c r="B159" s="58" t="s">
        <v>483</v>
      </c>
      <c r="C159" s="82" t="s">
        <v>20</v>
      </c>
      <c r="D159" s="74">
        <f t="shared" si="20"/>
        <v>10000</v>
      </c>
      <c r="E159" s="74">
        <f t="shared" si="20"/>
        <v>7077.64</v>
      </c>
      <c r="F159" s="74">
        <f t="shared" si="20"/>
        <v>10000</v>
      </c>
    </row>
    <row r="160" spans="1:6" ht="26.25" customHeight="1">
      <c r="A160" s="56" t="s">
        <v>25</v>
      </c>
      <c r="B160" s="58" t="s">
        <v>483</v>
      </c>
      <c r="C160" s="82" t="s">
        <v>21</v>
      </c>
      <c r="D160" s="74">
        <f t="shared" si="20"/>
        <v>10000</v>
      </c>
      <c r="E160" s="74">
        <f t="shared" si="20"/>
        <v>7077.64</v>
      </c>
      <c r="F160" s="74">
        <f t="shared" si="20"/>
        <v>10000</v>
      </c>
    </row>
    <row r="161" spans="1:6" ht="20.25" customHeight="1">
      <c r="A161" s="56" t="s">
        <v>26</v>
      </c>
      <c r="B161" s="58" t="s">
        <v>483</v>
      </c>
      <c r="C161" s="82" t="s">
        <v>22</v>
      </c>
      <c r="D161" s="74">
        <f t="shared" si="20"/>
        <v>10000</v>
      </c>
      <c r="E161" s="74">
        <f t="shared" si="20"/>
        <v>7077.64</v>
      </c>
      <c r="F161" s="74">
        <f t="shared" si="20"/>
        <v>10000</v>
      </c>
    </row>
    <row r="162" spans="1:6" ht="20.25" customHeight="1">
      <c r="A162" s="56" t="s">
        <v>294</v>
      </c>
      <c r="B162" s="58" t="s">
        <v>483</v>
      </c>
      <c r="C162" s="82" t="s">
        <v>23</v>
      </c>
      <c r="D162" s="74">
        <v>10000</v>
      </c>
      <c r="E162" s="74">
        <v>7077.64</v>
      </c>
      <c r="F162" s="74">
        <v>10000</v>
      </c>
    </row>
    <row r="163" spans="1:6" ht="24.75" customHeight="1">
      <c r="A163" s="56" t="s">
        <v>365</v>
      </c>
      <c r="B163" s="58" t="s">
        <v>483</v>
      </c>
      <c r="C163" s="82" t="s">
        <v>364</v>
      </c>
      <c r="D163" s="74">
        <f>D164</f>
        <v>72000</v>
      </c>
      <c r="E163" s="74">
        <f>E164</f>
        <v>61176.8</v>
      </c>
      <c r="F163" s="74">
        <f>D163-E163</f>
        <v>10823.199999999997</v>
      </c>
    </row>
    <row r="164" spans="1:6" ht="116.25" customHeight="1">
      <c r="A164" s="56" t="s">
        <v>398</v>
      </c>
      <c r="B164" s="58" t="s">
        <v>483</v>
      </c>
      <c r="C164" s="82" t="s">
        <v>368</v>
      </c>
      <c r="D164" s="74">
        <f aca="true" t="shared" si="21" ref="D164:F166">D165</f>
        <v>72000</v>
      </c>
      <c r="E164" s="74">
        <f t="shared" si="21"/>
        <v>61176.8</v>
      </c>
      <c r="F164" s="74">
        <f t="shared" si="21"/>
        <v>10823.199999999997</v>
      </c>
    </row>
    <row r="165" spans="1:6" ht="27.75" customHeight="1">
      <c r="A165" s="56" t="s">
        <v>112</v>
      </c>
      <c r="B165" s="58" t="s">
        <v>483</v>
      </c>
      <c r="C165" s="82" t="s">
        <v>369</v>
      </c>
      <c r="D165" s="74">
        <f t="shared" si="21"/>
        <v>72000</v>
      </c>
      <c r="E165" s="74">
        <f t="shared" si="21"/>
        <v>61176.8</v>
      </c>
      <c r="F165" s="74">
        <f t="shared" si="21"/>
        <v>10823.199999999997</v>
      </c>
    </row>
    <row r="166" spans="1:6" ht="13.5" customHeight="1">
      <c r="A166" s="56" t="s">
        <v>470</v>
      </c>
      <c r="B166" s="58" t="s">
        <v>483</v>
      </c>
      <c r="C166" s="82" t="s">
        <v>370</v>
      </c>
      <c r="D166" s="74">
        <f t="shared" si="21"/>
        <v>72000</v>
      </c>
      <c r="E166" s="74">
        <f t="shared" si="21"/>
        <v>61176.8</v>
      </c>
      <c r="F166" s="74">
        <f t="shared" si="21"/>
        <v>10823.199999999997</v>
      </c>
    </row>
    <row r="167" spans="1:6" ht="13.5" customHeight="1">
      <c r="A167" s="56" t="s">
        <v>294</v>
      </c>
      <c r="B167" s="58" t="s">
        <v>483</v>
      </c>
      <c r="C167" s="82" t="s">
        <v>371</v>
      </c>
      <c r="D167" s="74">
        <v>72000</v>
      </c>
      <c r="E167" s="74">
        <v>61176.8</v>
      </c>
      <c r="F167" s="59">
        <f>D167-E167</f>
        <v>10823.199999999997</v>
      </c>
    </row>
    <row r="168" spans="1:6" ht="13.5" customHeight="1">
      <c r="A168" s="112" t="s">
        <v>484</v>
      </c>
      <c r="B168" s="113" t="s">
        <v>483</v>
      </c>
      <c r="C168" s="83" t="s">
        <v>444</v>
      </c>
      <c r="D168" s="84">
        <f>D169+D186</f>
        <v>540604.65</v>
      </c>
      <c r="E168" s="84">
        <f>E169+E186</f>
        <v>328669.56</v>
      </c>
      <c r="F168" s="111">
        <f>D168-E168</f>
        <v>211935.09000000003</v>
      </c>
    </row>
    <row r="169" spans="1:6" ht="14.25" customHeight="1">
      <c r="A169" s="56" t="s">
        <v>485</v>
      </c>
      <c r="B169" s="58" t="s">
        <v>483</v>
      </c>
      <c r="C169" s="83" t="s">
        <v>445</v>
      </c>
      <c r="D169" s="84">
        <f>D170+D181</f>
        <v>167860</v>
      </c>
      <c r="E169" s="74">
        <f>E170+E181</f>
        <v>80929</v>
      </c>
      <c r="F169" s="59">
        <f aca="true" t="shared" si="22" ref="F169:F176">D169-E169</f>
        <v>86931</v>
      </c>
    </row>
    <row r="170" spans="1:6" ht="27" customHeight="1">
      <c r="A170" s="56" t="s">
        <v>451</v>
      </c>
      <c r="B170" s="58" t="s">
        <v>483</v>
      </c>
      <c r="C170" s="82" t="s">
        <v>446</v>
      </c>
      <c r="D170" s="74">
        <f>D171+D177</f>
        <v>154860</v>
      </c>
      <c r="E170" s="74">
        <f>E171</f>
        <v>67964</v>
      </c>
      <c r="F170" s="59">
        <f t="shared" si="22"/>
        <v>86896</v>
      </c>
    </row>
    <row r="171" spans="1:6" ht="102.75" customHeight="1">
      <c r="A171" s="56" t="s">
        <v>560</v>
      </c>
      <c r="B171" s="58" t="s">
        <v>483</v>
      </c>
      <c r="C171" s="82" t="s">
        <v>447</v>
      </c>
      <c r="D171" s="74">
        <f>D172</f>
        <v>149860</v>
      </c>
      <c r="E171" s="74">
        <f>E172</f>
        <v>67964</v>
      </c>
      <c r="F171" s="59">
        <f t="shared" si="22"/>
        <v>81896</v>
      </c>
    </row>
    <row r="172" spans="1:6" ht="27" customHeight="1">
      <c r="A172" s="56" t="s">
        <v>112</v>
      </c>
      <c r="B172" s="58" t="s">
        <v>483</v>
      </c>
      <c r="C172" s="82" t="s">
        <v>448</v>
      </c>
      <c r="D172" s="74">
        <f>D173+D175+D176</f>
        <v>149860</v>
      </c>
      <c r="E172" s="74">
        <f>E173+E175+E176</f>
        <v>67964</v>
      </c>
      <c r="F172" s="59">
        <f t="shared" si="22"/>
        <v>81896</v>
      </c>
    </row>
    <row r="173" spans="1:6" ht="13.5" customHeight="1">
      <c r="A173" s="56" t="s">
        <v>470</v>
      </c>
      <c r="B173" s="58" t="s">
        <v>483</v>
      </c>
      <c r="C173" s="82" t="s">
        <v>449</v>
      </c>
      <c r="D173" s="74">
        <f>D174</f>
        <v>81600</v>
      </c>
      <c r="E173" s="74">
        <v>0</v>
      </c>
      <c r="F173" s="59">
        <f t="shared" si="22"/>
        <v>81600</v>
      </c>
    </row>
    <row r="174" spans="1:6" ht="13.5" customHeight="1">
      <c r="A174" s="56" t="s">
        <v>472</v>
      </c>
      <c r="B174" s="58" t="s">
        <v>483</v>
      </c>
      <c r="C174" s="82" t="s">
        <v>450</v>
      </c>
      <c r="D174" s="74">
        <v>81600</v>
      </c>
      <c r="E174" s="74">
        <v>0</v>
      </c>
      <c r="F174" s="59">
        <f t="shared" si="22"/>
        <v>81600</v>
      </c>
    </row>
    <row r="175" spans="1:6" ht="13.5" customHeight="1">
      <c r="A175" s="56" t="s">
        <v>348</v>
      </c>
      <c r="B175" s="58" t="s">
        <v>483</v>
      </c>
      <c r="C175" s="82" t="s">
        <v>562</v>
      </c>
      <c r="D175" s="74">
        <v>63260</v>
      </c>
      <c r="E175" s="74">
        <v>63260</v>
      </c>
      <c r="F175" s="59">
        <f t="shared" si="22"/>
        <v>0</v>
      </c>
    </row>
    <row r="176" spans="1:6" ht="21" customHeight="1">
      <c r="A176" s="56" t="s">
        <v>315</v>
      </c>
      <c r="B176" s="60">
        <v>200</v>
      </c>
      <c r="C176" s="82" t="s">
        <v>13</v>
      </c>
      <c r="D176" s="74">
        <v>5000</v>
      </c>
      <c r="E176" s="74">
        <v>4704</v>
      </c>
      <c r="F176" s="59">
        <f t="shared" si="22"/>
        <v>296</v>
      </c>
    </row>
    <row r="177" spans="1:6" ht="90" customHeight="1">
      <c r="A177" s="56" t="s">
        <v>46</v>
      </c>
      <c r="B177" s="58" t="s">
        <v>483</v>
      </c>
      <c r="C177" s="82" t="s">
        <v>563</v>
      </c>
      <c r="D177" s="74">
        <f aca="true" t="shared" si="23" ref="D177:E179">D178</f>
        <v>5000</v>
      </c>
      <c r="E177" s="74">
        <f t="shared" si="23"/>
        <v>0</v>
      </c>
      <c r="F177" s="59">
        <f>D177-E177</f>
        <v>5000</v>
      </c>
    </row>
    <row r="178" spans="1:6" ht="27" customHeight="1">
      <c r="A178" s="56" t="s">
        <v>112</v>
      </c>
      <c r="B178" s="58" t="s">
        <v>483</v>
      </c>
      <c r="C178" s="82" t="s">
        <v>564</v>
      </c>
      <c r="D178" s="74">
        <f>D179</f>
        <v>5000</v>
      </c>
      <c r="E178" s="74">
        <f>E179</f>
        <v>0</v>
      </c>
      <c r="F178" s="59">
        <f>D178-E178</f>
        <v>5000</v>
      </c>
    </row>
    <row r="179" spans="1:6" ht="13.5" customHeight="1">
      <c r="A179" s="56" t="s">
        <v>470</v>
      </c>
      <c r="B179" s="58" t="s">
        <v>483</v>
      </c>
      <c r="C179" s="82" t="s">
        <v>44</v>
      </c>
      <c r="D179" s="74">
        <f t="shared" si="23"/>
        <v>5000</v>
      </c>
      <c r="E179" s="74">
        <f t="shared" si="23"/>
        <v>0</v>
      </c>
      <c r="F179" s="59">
        <f>D179-E179</f>
        <v>5000</v>
      </c>
    </row>
    <row r="180" spans="1:6" ht="13.5" customHeight="1">
      <c r="A180" s="56" t="s">
        <v>452</v>
      </c>
      <c r="B180" s="58" t="s">
        <v>483</v>
      </c>
      <c r="C180" s="82" t="s">
        <v>45</v>
      </c>
      <c r="D180" s="74">
        <v>5000</v>
      </c>
      <c r="E180" s="74">
        <v>0</v>
      </c>
      <c r="F180" s="59">
        <f>D180-E180</f>
        <v>5000</v>
      </c>
    </row>
    <row r="181" spans="1:6" ht="13.5" customHeight="1">
      <c r="A181" s="56" t="s">
        <v>359</v>
      </c>
      <c r="B181" s="58" t="s">
        <v>483</v>
      </c>
      <c r="C181" s="82" t="s">
        <v>360</v>
      </c>
      <c r="D181" s="74">
        <f>D182</f>
        <v>13000</v>
      </c>
      <c r="E181" s="74">
        <f>E182</f>
        <v>12965</v>
      </c>
      <c r="F181" s="59">
        <f>-D181-E181</f>
        <v>-25965</v>
      </c>
    </row>
    <row r="182" spans="1:6" ht="112.5" customHeight="1">
      <c r="A182" s="56" t="s">
        <v>398</v>
      </c>
      <c r="B182" s="58" t="s">
        <v>483</v>
      </c>
      <c r="C182" s="82" t="s">
        <v>361</v>
      </c>
      <c r="D182" s="74">
        <f aca="true" t="shared" si="24" ref="D182:E184">D183</f>
        <v>13000</v>
      </c>
      <c r="E182" s="74">
        <f t="shared" si="24"/>
        <v>12965</v>
      </c>
      <c r="F182" s="59">
        <f>F183</f>
        <v>35</v>
      </c>
    </row>
    <row r="183" spans="1:6" ht="26.25" customHeight="1">
      <c r="A183" s="56" t="s">
        <v>112</v>
      </c>
      <c r="B183" s="58" t="s">
        <v>483</v>
      </c>
      <c r="C183" s="82" t="s">
        <v>372</v>
      </c>
      <c r="D183" s="74">
        <f t="shared" si="24"/>
        <v>13000</v>
      </c>
      <c r="E183" s="74">
        <f t="shared" si="24"/>
        <v>12965</v>
      </c>
      <c r="F183" s="59">
        <f>F184</f>
        <v>35</v>
      </c>
    </row>
    <row r="184" spans="1:6" ht="13.5" customHeight="1">
      <c r="A184" s="56" t="s">
        <v>470</v>
      </c>
      <c r="B184" s="58" t="s">
        <v>483</v>
      </c>
      <c r="C184" s="82" t="s">
        <v>373</v>
      </c>
      <c r="D184" s="74">
        <f t="shared" si="24"/>
        <v>13000</v>
      </c>
      <c r="E184" s="74">
        <f t="shared" si="24"/>
        <v>12965</v>
      </c>
      <c r="F184" s="59">
        <f>F185</f>
        <v>35</v>
      </c>
    </row>
    <row r="185" spans="1:6" ht="13.5" customHeight="1">
      <c r="A185" s="56" t="s">
        <v>294</v>
      </c>
      <c r="B185" s="58" t="s">
        <v>483</v>
      </c>
      <c r="C185" s="82" t="s">
        <v>374</v>
      </c>
      <c r="D185" s="74">
        <v>13000</v>
      </c>
      <c r="E185" s="74">
        <v>12965</v>
      </c>
      <c r="F185" s="59">
        <f>D185-E185</f>
        <v>35</v>
      </c>
    </row>
    <row r="186" spans="1:6" ht="12.75">
      <c r="A186" s="56" t="s">
        <v>309</v>
      </c>
      <c r="B186" s="60">
        <v>200</v>
      </c>
      <c r="C186" s="83" t="s">
        <v>493</v>
      </c>
      <c r="D186" s="84">
        <f>D187+D199+D205+D195</f>
        <v>372744.65</v>
      </c>
      <c r="E186" s="84">
        <f>E187+E199+E205+E195</f>
        <v>247740.56</v>
      </c>
      <c r="F186" s="111">
        <f aca="true" t="shared" si="25" ref="F186:F212">D186-E186</f>
        <v>125004.09000000003</v>
      </c>
    </row>
    <row r="187" spans="1:6" ht="25.5">
      <c r="A187" s="56" t="s">
        <v>402</v>
      </c>
      <c r="B187" s="60">
        <v>200</v>
      </c>
      <c r="C187" s="82" t="s">
        <v>494</v>
      </c>
      <c r="D187" s="74">
        <f>D188</f>
        <v>160884.65</v>
      </c>
      <c r="E187" s="74">
        <f>E188</f>
        <v>104287.56</v>
      </c>
      <c r="F187" s="59">
        <f t="shared" si="25"/>
        <v>56597.09</v>
      </c>
    </row>
    <row r="188" spans="1:6" ht="89.25">
      <c r="A188" s="56" t="s">
        <v>403</v>
      </c>
      <c r="B188" s="60">
        <v>200</v>
      </c>
      <c r="C188" s="82" t="s">
        <v>495</v>
      </c>
      <c r="D188" s="74">
        <f>D189</f>
        <v>160884.65</v>
      </c>
      <c r="E188" s="74">
        <f>E189</f>
        <v>104287.56</v>
      </c>
      <c r="F188" s="59">
        <f t="shared" si="25"/>
        <v>56597.09</v>
      </c>
    </row>
    <row r="189" spans="1:6" ht="25.5">
      <c r="A189" s="56" t="s">
        <v>112</v>
      </c>
      <c r="B189" s="60">
        <v>200</v>
      </c>
      <c r="C189" s="82" t="s">
        <v>496</v>
      </c>
      <c r="D189" s="74">
        <f>D190+D194</f>
        <v>160884.65</v>
      </c>
      <c r="E189" s="74">
        <f>E190+E194</f>
        <v>104287.56</v>
      </c>
      <c r="F189" s="59">
        <f t="shared" si="25"/>
        <v>56597.09</v>
      </c>
    </row>
    <row r="190" spans="1:6" ht="15" customHeight="1">
      <c r="A190" s="56" t="s">
        <v>470</v>
      </c>
      <c r="B190" s="60">
        <v>200</v>
      </c>
      <c r="C190" s="82" t="s">
        <v>399</v>
      </c>
      <c r="D190" s="74">
        <f>D191+D192+D193</f>
        <v>156884.65</v>
      </c>
      <c r="E190" s="74">
        <f>E191+E192</f>
        <v>100967.56</v>
      </c>
      <c r="F190" s="59">
        <f t="shared" si="25"/>
        <v>55917.09</v>
      </c>
    </row>
    <row r="191" spans="1:6" ht="21.75" customHeight="1">
      <c r="A191" s="56" t="s">
        <v>404</v>
      </c>
      <c r="B191" s="60">
        <v>200</v>
      </c>
      <c r="C191" s="82" t="s">
        <v>400</v>
      </c>
      <c r="D191" s="74">
        <v>153000</v>
      </c>
      <c r="E191" s="74">
        <v>97084.34</v>
      </c>
      <c r="F191" s="59">
        <f t="shared" si="25"/>
        <v>55915.66</v>
      </c>
    </row>
    <row r="192" spans="1:6" ht="21" customHeight="1">
      <c r="A192" s="56" t="s">
        <v>472</v>
      </c>
      <c r="B192" s="60">
        <v>200</v>
      </c>
      <c r="C192" s="82" t="s">
        <v>401</v>
      </c>
      <c r="D192" s="74">
        <v>3884.65</v>
      </c>
      <c r="E192" s="74">
        <v>3883.22</v>
      </c>
      <c r="F192" s="59">
        <f t="shared" si="25"/>
        <v>1.430000000000291</v>
      </c>
    </row>
    <row r="193" spans="1:6" ht="21" customHeight="1">
      <c r="A193" s="56" t="s">
        <v>452</v>
      </c>
      <c r="B193" s="60">
        <v>200</v>
      </c>
      <c r="C193" s="82" t="s">
        <v>375</v>
      </c>
      <c r="D193" s="74">
        <v>0</v>
      </c>
      <c r="E193" s="74">
        <v>0</v>
      </c>
      <c r="F193" s="59">
        <f t="shared" si="25"/>
        <v>0</v>
      </c>
    </row>
    <row r="194" spans="1:6" ht="21" customHeight="1">
      <c r="A194" s="56" t="s">
        <v>315</v>
      </c>
      <c r="B194" s="60">
        <v>200</v>
      </c>
      <c r="C194" s="82" t="s">
        <v>14</v>
      </c>
      <c r="D194" s="74">
        <v>4000</v>
      </c>
      <c r="E194" s="74">
        <v>3320</v>
      </c>
      <c r="F194" s="59">
        <f t="shared" si="25"/>
        <v>680</v>
      </c>
    </row>
    <row r="195" spans="1:6" ht="26.25" customHeight="1">
      <c r="A195" s="56" t="s">
        <v>48</v>
      </c>
      <c r="B195" s="60">
        <v>200</v>
      </c>
      <c r="C195" s="82" t="s">
        <v>47</v>
      </c>
      <c r="D195" s="74">
        <f aca="true" t="shared" si="26" ref="D195:E197">D196</f>
        <v>8000</v>
      </c>
      <c r="E195" s="74">
        <f t="shared" si="26"/>
        <v>0</v>
      </c>
      <c r="F195" s="59">
        <f>D195-E195</f>
        <v>8000</v>
      </c>
    </row>
    <row r="196" spans="1:6" ht="78" customHeight="1">
      <c r="A196" s="56" t="s">
        <v>53</v>
      </c>
      <c r="B196" s="60">
        <v>200</v>
      </c>
      <c r="C196" s="82" t="s">
        <v>49</v>
      </c>
      <c r="D196" s="74">
        <f t="shared" si="26"/>
        <v>8000</v>
      </c>
      <c r="E196" s="74">
        <f t="shared" si="26"/>
        <v>0</v>
      </c>
      <c r="F196" s="59">
        <f>D196-E196</f>
        <v>8000</v>
      </c>
    </row>
    <row r="197" spans="1:6" ht="25.5" customHeight="1">
      <c r="A197" s="56" t="s">
        <v>112</v>
      </c>
      <c r="B197" s="60">
        <v>200</v>
      </c>
      <c r="C197" s="82" t="s">
        <v>50</v>
      </c>
      <c r="D197" s="74">
        <f t="shared" si="26"/>
        <v>8000</v>
      </c>
      <c r="E197" s="74">
        <f t="shared" si="26"/>
        <v>0</v>
      </c>
      <c r="F197" s="59">
        <f>D197-E197</f>
        <v>8000</v>
      </c>
    </row>
    <row r="198" spans="1:6" ht="21" customHeight="1">
      <c r="A198" s="56" t="s">
        <v>315</v>
      </c>
      <c r="B198" s="60">
        <v>200</v>
      </c>
      <c r="C198" s="82" t="s">
        <v>51</v>
      </c>
      <c r="D198" s="74">
        <v>8000</v>
      </c>
      <c r="E198" s="74">
        <v>0</v>
      </c>
      <c r="F198" s="59">
        <f>D198-E198</f>
        <v>8000</v>
      </c>
    </row>
    <row r="199" spans="1:6" ht="25.5" customHeight="1">
      <c r="A199" s="56" t="s">
        <v>311</v>
      </c>
      <c r="B199" s="60">
        <v>200</v>
      </c>
      <c r="C199" s="82" t="s">
        <v>405</v>
      </c>
      <c r="D199" s="74">
        <f aca="true" t="shared" si="27" ref="D199:E201">D200</f>
        <v>88360</v>
      </c>
      <c r="E199" s="74">
        <f t="shared" si="27"/>
        <v>57000</v>
      </c>
      <c r="F199" s="59">
        <f t="shared" si="25"/>
        <v>31360</v>
      </c>
    </row>
    <row r="200" spans="1:6" ht="63.75" customHeight="1">
      <c r="A200" s="56" t="s">
        <v>312</v>
      </c>
      <c r="B200" s="60">
        <v>200</v>
      </c>
      <c r="C200" s="82" t="s">
        <v>406</v>
      </c>
      <c r="D200" s="74">
        <f t="shared" si="27"/>
        <v>88360</v>
      </c>
      <c r="E200" s="74">
        <f t="shared" si="27"/>
        <v>57000</v>
      </c>
      <c r="F200" s="59">
        <f t="shared" si="25"/>
        <v>31360</v>
      </c>
    </row>
    <row r="201" spans="1:6" ht="27" customHeight="1">
      <c r="A201" s="56" t="s">
        <v>112</v>
      </c>
      <c r="B201" s="60">
        <v>200</v>
      </c>
      <c r="C201" s="82" t="s">
        <v>407</v>
      </c>
      <c r="D201" s="74">
        <f t="shared" si="27"/>
        <v>88360</v>
      </c>
      <c r="E201" s="74">
        <f t="shared" si="27"/>
        <v>57000</v>
      </c>
      <c r="F201" s="59">
        <f t="shared" si="25"/>
        <v>31360</v>
      </c>
    </row>
    <row r="202" spans="1:6" ht="21" customHeight="1">
      <c r="A202" s="56" t="s">
        <v>470</v>
      </c>
      <c r="B202" s="60">
        <v>200</v>
      </c>
      <c r="C202" s="82" t="s">
        <v>411</v>
      </c>
      <c r="D202" s="74">
        <f>D204+D203</f>
        <v>88360</v>
      </c>
      <c r="E202" s="74">
        <f>E204+E203</f>
        <v>57000</v>
      </c>
      <c r="F202" s="59">
        <f t="shared" si="25"/>
        <v>31360</v>
      </c>
    </row>
    <row r="203" spans="1:6" ht="21" customHeight="1">
      <c r="A203" s="56" t="s">
        <v>472</v>
      </c>
      <c r="B203" s="60">
        <v>200</v>
      </c>
      <c r="C203" s="82" t="s">
        <v>497</v>
      </c>
      <c r="D203" s="74">
        <v>79860</v>
      </c>
      <c r="E203" s="74">
        <v>48500</v>
      </c>
      <c r="F203" s="59">
        <f>D203-E203</f>
        <v>31360</v>
      </c>
    </row>
    <row r="204" spans="1:6" ht="21" customHeight="1">
      <c r="A204" s="56" t="s">
        <v>452</v>
      </c>
      <c r="B204" s="60">
        <v>200</v>
      </c>
      <c r="C204" s="82" t="s">
        <v>561</v>
      </c>
      <c r="D204" s="74">
        <v>8500</v>
      </c>
      <c r="E204" s="74">
        <v>8500</v>
      </c>
      <c r="F204" s="59">
        <f t="shared" si="25"/>
        <v>0</v>
      </c>
    </row>
    <row r="205" spans="1:6" ht="39.75" customHeight="1">
      <c r="A205" s="56" t="s">
        <v>313</v>
      </c>
      <c r="B205" s="60">
        <v>200</v>
      </c>
      <c r="C205" s="82" t="s">
        <v>412</v>
      </c>
      <c r="D205" s="74">
        <f>D206</f>
        <v>115500</v>
      </c>
      <c r="E205" s="74">
        <f>E206</f>
        <v>86453</v>
      </c>
      <c r="F205" s="59">
        <f t="shared" si="25"/>
        <v>29047</v>
      </c>
    </row>
    <row r="206" spans="1:6" ht="88.5" customHeight="1">
      <c r="A206" s="56" t="s">
        <v>314</v>
      </c>
      <c r="B206" s="60">
        <v>200</v>
      </c>
      <c r="C206" s="82" t="s">
        <v>413</v>
      </c>
      <c r="D206" s="74">
        <f>D207</f>
        <v>115500</v>
      </c>
      <c r="E206" s="74">
        <f>E207</f>
        <v>86453</v>
      </c>
      <c r="F206" s="59">
        <f t="shared" si="25"/>
        <v>29047</v>
      </c>
    </row>
    <row r="207" spans="1:6" ht="27.75" customHeight="1">
      <c r="A207" s="56" t="s">
        <v>112</v>
      </c>
      <c r="B207" s="60">
        <v>200</v>
      </c>
      <c r="C207" s="82" t="s">
        <v>414</v>
      </c>
      <c r="D207" s="74">
        <f>D208+D211</f>
        <v>115500</v>
      </c>
      <c r="E207" s="74">
        <f>E208+E211</f>
        <v>86453</v>
      </c>
      <c r="F207" s="59">
        <f t="shared" si="25"/>
        <v>29047</v>
      </c>
    </row>
    <row r="208" spans="1:6" ht="21" customHeight="1">
      <c r="A208" s="56" t="s">
        <v>470</v>
      </c>
      <c r="B208" s="60">
        <v>200</v>
      </c>
      <c r="C208" s="82" t="s">
        <v>356</v>
      </c>
      <c r="D208" s="74">
        <f>D209+D210</f>
        <v>107500</v>
      </c>
      <c r="E208" s="74">
        <f>E209+E210</f>
        <v>83453</v>
      </c>
      <c r="F208" s="59">
        <f t="shared" si="25"/>
        <v>24047</v>
      </c>
    </row>
    <row r="209" spans="1:6" ht="21" customHeight="1">
      <c r="A209" s="56" t="s">
        <v>472</v>
      </c>
      <c r="B209" s="60">
        <v>200</v>
      </c>
      <c r="C209" s="82" t="s">
        <v>357</v>
      </c>
      <c r="D209" s="74">
        <v>94700</v>
      </c>
      <c r="E209" s="74">
        <v>70653</v>
      </c>
      <c r="F209" s="59">
        <f t="shared" si="25"/>
        <v>24047</v>
      </c>
    </row>
    <row r="210" spans="1:6" ht="21" customHeight="1">
      <c r="A210" s="56" t="s">
        <v>452</v>
      </c>
      <c r="B210" s="60">
        <v>200</v>
      </c>
      <c r="C210" s="82" t="s">
        <v>358</v>
      </c>
      <c r="D210" s="74">
        <v>12800</v>
      </c>
      <c r="E210" s="74">
        <v>12800</v>
      </c>
      <c r="F210" s="59">
        <f t="shared" si="25"/>
        <v>0</v>
      </c>
    </row>
    <row r="211" spans="1:6" ht="21" customHeight="1">
      <c r="A211" s="56" t="s">
        <v>315</v>
      </c>
      <c r="B211" s="60">
        <v>200</v>
      </c>
      <c r="C211" s="82" t="s">
        <v>415</v>
      </c>
      <c r="D211" s="74">
        <v>8000</v>
      </c>
      <c r="E211" s="74">
        <v>3000</v>
      </c>
      <c r="F211" s="59">
        <f t="shared" si="25"/>
        <v>5000</v>
      </c>
    </row>
    <row r="212" spans="1:6" ht="12.75">
      <c r="A212" s="112" t="s">
        <v>300</v>
      </c>
      <c r="B212" s="114">
        <v>200</v>
      </c>
      <c r="C212" s="83" t="s">
        <v>386</v>
      </c>
      <c r="D212" s="84">
        <f>D213</f>
        <v>3326700</v>
      </c>
      <c r="E212" s="84">
        <f>E213</f>
        <v>2467180</v>
      </c>
      <c r="F212" s="111">
        <f t="shared" si="25"/>
        <v>859520</v>
      </c>
    </row>
    <row r="213" spans="1:6" ht="13.5" customHeight="1">
      <c r="A213" s="56" t="s">
        <v>462</v>
      </c>
      <c r="B213" s="60">
        <v>200</v>
      </c>
      <c r="C213" s="82" t="s">
        <v>387</v>
      </c>
      <c r="D213" s="74">
        <f>D214</f>
        <v>3326700</v>
      </c>
      <c r="E213" s="74">
        <f>E214</f>
        <v>2467180</v>
      </c>
      <c r="F213" s="59">
        <f aca="true" t="shared" si="28" ref="F213:F223">D213-E213</f>
        <v>859520</v>
      </c>
    </row>
    <row r="214" spans="1:6" ht="12.75">
      <c r="A214" s="56" t="s">
        <v>389</v>
      </c>
      <c r="B214" s="60">
        <v>200</v>
      </c>
      <c r="C214" s="82" t="s">
        <v>388</v>
      </c>
      <c r="D214" s="74">
        <f>D215+D220+D224+D227+D231</f>
        <v>3326700</v>
      </c>
      <c r="E214" s="74">
        <f>E215+E220+E224+E227+E231</f>
        <v>2467180</v>
      </c>
      <c r="F214" s="59">
        <f t="shared" si="28"/>
        <v>859520</v>
      </c>
    </row>
    <row r="215" spans="1:6" ht="63.75">
      <c r="A215" s="56" t="s">
        <v>55</v>
      </c>
      <c r="B215" s="60">
        <v>200</v>
      </c>
      <c r="C215" s="82" t="s">
        <v>54</v>
      </c>
      <c r="D215" s="74">
        <f>D216</f>
        <v>2785000</v>
      </c>
      <c r="E215" s="74">
        <f>E216</f>
        <v>1925480</v>
      </c>
      <c r="F215" s="59">
        <f>D215-E215</f>
        <v>859520</v>
      </c>
    </row>
    <row r="216" spans="1:6" ht="51">
      <c r="A216" s="56" t="s">
        <v>76</v>
      </c>
      <c r="B216" s="60">
        <v>200</v>
      </c>
      <c r="C216" s="82" t="s">
        <v>390</v>
      </c>
      <c r="D216" s="74">
        <f aca="true" t="shared" si="29" ref="D216:E218">D217</f>
        <v>2785000</v>
      </c>
      <c r="E216" s="74">
        <f t="shared" si="29"/>
        <v>1925480</v>
      </c>
      <c r="F216" s="59">
        <f t="shared" si="28"/>
        <v>859520</v>
      </c>
    </row>
    <row r="217" spans="1:6" ht="14.25" customHeight="1">
      <c r="A217" s="56" t="s">
        <v>465</v>
      </c>
      <c r="B217" s="60">
        <v>200</v>
      </c>
      <c r="C217" s="82" t="s">
        <v>391</v>
      </c>
      <c r="D217" s="74">
        <f t="shared" si="29"/>
        <v>2785000</v>
      </c>
      <c r="E217" s="74">
        <f t="shared" si="29"/>
        <v>1925480</v>
      </c>
      <c r="F217" s="59">
        <f t="shared" si="28"/>
        <v>859520</v>
      </c>
    </row>
    <row r="218" spans="1:6" ht="15" customHeight="1">
      <c r="A218" s="56" t="s">
        <v>77</v>
      </c>
      <c r="B218" s="60">
        <v>200</v>
      </c>
      <c r="C218" s="82" t="s">
        <v>392</v>
      </c>
      <c r="D218" s="74">
        <f>D219</f>
        <v>2785000</v>
      </c>
      <c r="E218" s="74">
        <f t="shared" si="29"/>
        <v>1925480</v>
      </c>
      <c r="F218" s="59">
        <f t="shared" si="28"/>
        <v>859520</v>
      </c>
    </row>
    <row r="219" spans="1:6" ht="25.5">
      <c r="A219" s="56" t="s">
        <v>27</v>
      </c>
      <c r="B219" s="60">
        <v>200</v>
      </c>
      <c r="C219" s="82" t="s">
        <v>393</v>
      </c>
      <c r="D219" s="74">
        <v>2785000</v>
      </c>
      <c r="E219" s="74">
        <v>1925480</v>
      </c>
      <c r="F219" s="59">
        <f t="shared" si="28"/>
        <v>859520</v>
      </c>
    </row>
    <row r="220" spans="1:6" ht="64.5" customHeight="1">
      <c r="A220" s="56" t="s">
        <v>316</v>
      </c>
      <c r="B220" s="60">
        <v>200</v>
      </c>
      <c r="C220" s="82" t="s">
        <v>394</v>
      </c>
      <c r="D220" s="74">
        <f aca="true" t="shared" si="30" ref="D220:E222">D221</f>
        <v>71800</v>
      </c>
      <c r="E220" s="74">
        <f t="shared" si="30"/>
        <v>71800</v>
      </c>
      <c r="F220" s="59">
        <f t="shared" si="28"/>
        <v>0</v>
      </c>
    </row>
    <row r="221" spans="1:6" ht="27" customHeight="1">
      <c r="A221" s="56" t="s">
        <v>25</v>
      </c>
      <c r="B221" s="60">
        <v>200</v>
      </c>
      <c r="C221" s="82" t="s">
        <v>395</v>
      </c>
      <c r="D221" s="74">
        <f>D222</f>
        <v>71800</v>
      </c>
      <c r="E221" s="74">
        <f>E222</f>
        <v>71800</v>
      </c>
      <c r="F221" s="59">
        <f t="shared" si="28"/>
        <v>0</v>
      </c>
    </row>
    <row r="222" spans="1:6" ht="12.75">
      <c r="A222" s="56" t="s">
        <v>470</v>
      </c>
      <c r="B222" s="60">
        <v>200</v>
      </c>
      <c r="C222" s="82" t="s">
        <v>396</v>
      </c>
      <c r="D222" s="74">
        <f t="shared" si="30"/>
        <v>71800</v>
      </c>
      <c r="E222" s="74">
        <f t="shared" si="30"/>
        <v>71800</v>
      </c>
      <c r="F222" s="59">
        <f t="shared" si="28"/>
        <v>0</v>
      </c>
    </row>
    <row r="223" spans="1:6" ht="19.5" customHeight="1">
      <c r="A223" s="56" t="s">
        <v>452</v>
      </c>
      <c r="B223" s="60">
        <v>200</v>
      </c>
      <c r="C223" s="82" t="s">
        <v>397</v>
      </c>
      <c r="D223" s="74">
        <v>71800</v>
      </c>
      <c r="E223" s="74">
        <v>71800</v>
      </c>
      <c r="F223" s="59">
        <f t="shared" si="28"/>
        <v>0</v>
      </c>
    </row>
    <row r="224" spans="1:6" ht="19.5" customHeight="1">
      <c r="A224" s="56" t="s">
        <v>31</v>
      </c>
      <c r="B224" s="60">
        <v>200</v>
      </c>
      <c r="C224" s="82" t="s">
        <v>28</v>
      </c>
      <c r="D224" s="74">
        <f>D225</f>
        <v>367000</v>
      </c>
      <c r="E224" s="74">
        <f>E225</f>
        <v>367000</v>
      </c>
      <c r="F224" s="59">
        <f aca="true" t="shared" si="31" ref="F224:F234">D224-E224</f>
        <v>0</v>
      </c>
    </row>
    <row r="225" spans="1:6" ht="19.5" customHeight="1">
      <c r="A225" s="56" t="s">
        <v>77</v>
      </c>
      <c r="B225" s="60">
        <v>200</v>
      </c>
      <c r="C225" s="82" t="s">
        <v>29</v>
      </c>
      <c r="D225" s="74">
        <f>D226</f>
        <v>367000</v>
      </c>
      <c r="E225" s="74">
        <f>E226</f>
        <v>367000</v>
      </c>
      <c r="F225" s="59">
        <f t="shared" si="31"/>
        <v>0</v>
      </c>
    </row>
    <row r="226" spans="1:6" ht="24.75" customHeight="1">
      <c r="A226" s="56" t="s">
        <v>27</v>
      </c>
      <c r="B226" s="60">
        <v>200</v>
      </c>
      <c r="C226" s="82" t="s">
        <v>30</v>
      </c>
      <c r="D226" s="74">
        <v>367000</v>
      </c>
      <c r="E226" s="74">
        <v>367000</v>
      </c>
      <c r="F226" s="59">
        <f t="shared" si="31"/>
        <v>0</v>
      </c>
    </row>
    <row r="227" spans="1:6" ht="64.5" customHeight="1">
      <c r="A227" s="56" t="s">
        <v>430</v>
      </c>
      <c r="B227" s="60">
        <v>200</v>
      </c>
      <c r="C227" s="82" t="s">
        <v>429</v>
      </c>
      <c r="D227" s="74">
        <f aca="true" t="shared" si="32" ref="D227:E229">D228</f>
        <v>4900</v>
      </c>
      <c r="E227" s="74">
        <f t="shared" si="32"/>
        <v>4900</v>
      </c>
      <c r="F227" s="59">
        <f t="shared" si="31"/>
        <v>0</v>
      </c>
    </row>
    <row r="228" spans="1:6" ht="53.25" customHeight="1">
      <c r="A228" s="56" t="s">
        <v>76</v>
      </c>
      <c r="B228" s="60">
        <v>200</v>
      </c>
      <c r="C228" s="82" t="s">
        <v>428</v>
      </c>
      <c r="D228" s="74">
        <f t="shared" si="32"/>
        <v>4900</v>
      </c>
      <c r="E228" s="74">
        <f t="shared" si="32"/>
        <v>4900</v>
      </c>
      <c r="F228" s="59">
        <f t="shared" si="31"/>
        <v>0</v>
      </c>
    </row>
    <row r="229" spans="1:6" ht="24.75" customHeight="1">
      <c r="A229" s="56" t="s">
        <v>427</v>
      </c>
      <c r="B229" s="60">
        <v>200</v>
      </c>
      <c r="C229" s="82" t="s">
        <v>426</v>
      </c>
      <c r="D229" s="74">
        <f t="shared" si="32"/>
        <v>4900</v>
      </c>
      <c r="E229" s="74">
        <f t="shared" si="32"/>
        <v>4900</v>
      </c>
      <c r="F229" s="59">
        <f t="shared" si="31"/>
        <v>0</v>
      </c>
    </row>
    <row r="230" spans="1:6" ht="24.75" customHeight="1">
      <c r="A230" s="56" t="s">
        <v>27</v>
      </c>
      <c r="B230" s="60">
        <v>200</v>
      </c>
      <c r="C230" s="82" t="s">
        <v>425</v>
      </c>
      <c r="D230" s="74">
        <v>4900</v>
      </c>
      <c r="E230" s="74">
        <v>4900</v>
      </c>
      <c r="F230" s="59">
        <f t="shared" si="31"/>
        <v>0</v>
      </c>
    </row>
    <row r="231" spans="1:6" ht="64.5" customHeight="1">
      <c r="A231" s="56" t="s">
        <v>432</v>
      </c>
      <c r="B231" s="60">
        <v>200</v>
      </c>
      <c r="C231" s="82" t="s">
        <v>431</v>
      </c>
      <c r="D231" s="74">
        <f aca="true" t="shared" si="33" ref="D231:E233">D232</f>
        <v>98000</v>
      </c>
      <c r="E231" s="74">
        <f t="shared" si="33"/>
        <v>98000</v>
      </c>
      <c r="F231" s="59">
        <f t="shared" si="31"/>
        <v>0</v>
      </c>
    </row>
    <row r="232" spans="1:6" ht="51" customHeight="1">
      <c r="A232" s="56" t="s">
        <v>76</v>
      </c>
      <c r="B232" s="60">
        <v>200</v>
      </c>
      <c r="C232" s="82" t="s">
        <v>433</v>
      </c>
      <c r="D232" s="74">
        <f t="shared" si="33"/>
        <v>98000</v>
      </c>
      <c r="E232" s="74">
        <f t="shared" si="33"/>
        <v>98000</v>
      </c>
      <c r="F232" s="59">
        <f t="shared" si="31"/>
        <v>0</v>
      </c>
    </row>
    <row r="233" spans="1:6" ht="24.75" customHeight="1">
      <c r="A233" s="56" t="s">
        <v>427</v>
      </c>
      <c r="B233" s="60">
        <v>200</v>
      </c>
      <c r="C233" s="82" t="s">
        <v>434</v>
      </c>
      <c r="D233" s="74">
        <f t="shared" si="33"/>
        <v>98000</v>
      </c>
      <c r="E233" s="74">
        <f t="shared" si="33"/>
        <v>98000</v>
      </c>
      <c r="F233" s="59">
        <f t="shared" si="31"/>
        <v>0</v>
      </c>
    </row>
    <row r="234" spans="1:6" ht="24.75" customHeight="1">
      <c r="A234" s="56" t="s">
        <v>27</v>
      </c>
      <c r="B234" s="60">
        <v>200</v>
      </c>
      <c r="C234" s="82" t="s">
        <v>435</v>
      </c>
      <c r="D234" s="74">
        <v>98000</v>
      </c>
      <c r="E234" s="74">
        <v>98000</v>
      </c>
      <c r="F234" s="59">
        <f t="shared" si="31"/>
        <v>0</v>
      </c>
    </row>
    <row r="235" spans="1:6" ht="12.75">
      <c r="A235" s="56" t="s">
        <v>566</v>
      </c>
      <c r="B235" s="60">
        <v>200</v>
      </c>
      <c r="C235" s="83" t="s">
        <v>565</v>
      </c>
      <c r="D235" s="74">
        <f>D236</f>
        <v>0</v>
      </c>
      <c r="E235" s="74">
        <f aca="true" t="shared" si="34" ref="E235:E240">E236</f>
        <v>0</v>
      </c>
      <c r="F235" s="59">
        <f aca="true" t="shared" si="35" ref="F235:F241">D235-E235</f>
        <v>0</v>
      </c>
    </row>
    <row r="236" spans="1:6" ht="12.75">
      <c r="A236" s="56" t="s">
        <v>568</v>
      </c>
      <c r="B236" s="60">
        <v>200</v>
      </c>
      <c r="C236" s="83" t="s">
        <v>567</v>
      </c>
      <c r="D236" s="74">
        <f>D237</f>
        <v>0</v>
      </c>
      <c r="E236" s="74">
        <f t="shared" si="34"/>
        <v>0</v>
      </c>
      <c r="F236" s="59">
        <f t="shared" si="35"/>
        <v>0</v>
      </c>
    </row>
    <row r="237" spans="1:6" ht="12.75">
      <c r="A237" s="56" t="s">
        <v>276</v>
      </c>
      <c r="B237" s="60">
        <v>200</v>
      </c>
      <c r="C237" s="83" t="s">
        <v>569</v>
      </c>
      <c r="D237" s="74">
        <f>D238</f>
        <v>0</v>
      </c>
      <c r="E237" s="74">
        <f t="shared" si="34"/>
        <v>0</v>
      </c>
      <c r="F237" s="59">
        <f t="shared" si="35"/>
        <v>0</v>
      </c>
    </row>
    <row r="238" spans="1:6" ht="25.5">
      <c r="A238" s="56" t="s">
        <v>571</v>
      </c>
      <c r="B238" s="60">
        <v>200</v>
      </c>
      <c r="C238" s="83" t="s">
        <v>570</v>
      </c>
      <c r="D238" s="74">
        <f>D239</f>
        <v>0</v>
      </c>
      <c r="E238" s="74">
        <f t="shared" si="34"/>
        <v>0</v>
      </c>
      <c r="F238" s="59">
        <f t="shared" si="35"/>
        <v>0</v>
      </c>
    </row>
    <row r="239" spans="1:6" ht="30" customHeight="1">
      <c r="A239" s="56" t="s">
        <v>573</v>
      </c>
      <c r="B239" s="60">
        <v>200</v>
      </c>
      <c r="C239" s="83" t="s">
        <v>572</v>
      </c>
      <c r="D239" s="74">
        <f>D240+D241</f>
        <v>0</v>
      </c>
      <c r="E239" s="74">
        <f t="shared" si="34"/>
        <v>0</v>
      </c>
      <c r="F239" s="59">
        <f t="shared" si="35"/>
        <v>0</v>
      </c>
    </row>
    <row r="240" spans="1:6" ht="25.5">
      <c r="A240" s="56" t="s">
        <v>575</v>
      </c>
      <c r="B240" s="60">
        <v>200</v>
      </c>
      <c r="C240" s="83" t="s">
        <v>574</v>
      </c>
      <c r="D240" s="74">
        <v>0</v>
      </c>
      <c r="E240" s="74">
        <f t="shared" si="34"/>
        <v>0</v>
      </c>
      <c r="F240" s="59">
        <f t="shared" si="35"/>
        <v>0</v>
      </c>
    </row>
    <row r="241" spans="1:6" ht="12.75">
      <c r="A241" s="56" t="s">
        <v>577</v>
      </c>
      <c r="B241" s="60">
        <v>200</v>
      </c>
      <c r="C241" s="83" t="s">
        <v>576</v>
      </c>
      <c r="D241" s="74">
        <v>0</v>
      </c>
      <c r="E241" s="74">
        <v>0</v>
      </c>
      <c r="F241" s="59">
        <f t="shared" si="35"/>
        <v>0</v>
      </c>
    </row>
    <row r="242" spans="1:6" ht="13.5" thickBot="1">
      <c r="A242" s="76" t="s">
        <v>416</v>
      </c>
      <c r="B242" s="77">
        <v>450</v>
      </c>
      <c r="C242" s="78" t="s">
        <v>417</v>
      </c>
      <c r="D242" s="79">
        <f>Лист1!D15-Лист2!D7</f>
        <v>-684554.6500000004</v>
      </c>
      <c r="E242" s="79">
        <f>Лист1!E15-Лист2!E7</f>
        <v>2481266.160000001</v>
      </c>
      <c r="F242" s="98" t="s">
        <v>417</v>
      </c>
    </row>
  </sheetData>
  <sheetProtection/>
  <mergeCells count="7">
    <mergeCell ref="A2:F2"/>
    <mergeCell ref="A3:A5"/>
    <mergeCell ref="B3:B5"/>
    <mergeCell ref="C3:C5"/>
    <mergeCell ref="D3:D5"/>
    <mergeCell ref="E3:E5"/>
    <mergeCell ref="F3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9" r:id="rId1"/>
  <rowBreaks count="1" manualBreakCount="1">
    <brk id="6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6">
      <selection activeCell="B24" sqref="B24:C24"/>
    </sheetView>
  </sheetViews>
  <sheetFormatPr defaultColWidth="9.00390625" defaultRowHeight="12.75"/>
  <cols>
    <col min="1" max="1" width="42.125" style="0" customWidth="1"/>
    <col min="2" max="2" width="4.375" style="0" customWidth="1"/>
    <col min="3" max="3" width="21.625" style="0" customWidth="1"/>
    <col min="4" max="4" width="15.375" style="0" customWidth="1"/>
    <col min="5" max="5" width="15.875" style="0" customWidth="1"/>
    <col min="6" max="6" width="18.375" style="0" customWidth="1"/>
  </cols>
  <sheetData>
    <row r="1" spans="1:6" ht="12.75">
      <c r="A1" s="33"/>
      <c r="B1" s="34"/>
      <c r="C1" s="35"/>
      <c r="D1" s="35"/>
      <c r="E1" s="35"/>
      <c r="F1" s="35"/>
    </row>
    <row r="2" spans="1:6" ht="17.25" customHeight="1">
      <c r="A2" s="135" t="s">
        <v>164</v>
      </c>
      <c r="B2" s="135"/>
      <c r="C2" s="135"/>
      <c r="D2" s="135"/>
      <c r="E2" s="135"/>
      <c r="F2" s="135"/>
    </row>
    <row r="3" spans="1:6" ht="12.75">
      <c r="A3" s="136" t="s">
        <v>154</v>
      </c>
      <c r="B3" s="139" t="s">
        <v>155</v>
      </c>
      <c r="C3" s="139" t="s">
        <v>165</v>
      </c>
      <c r="D3" s="142" t="s">
        <v>178</v>
      </c>
      <c r="E3" s="142" t="s">
        <v>477</v>
      </c>
      <c r="F3" s="145" t="s">
        <v>478</v>
      </c>
    </row>
    <row r="4" spans="1:6" ht="12.75">
      <c r="A4" s="137"/>
      <c r="B4" s="140"/>
      <c r="C4" s="140"/>
      <c r="D4" s="143"/>
      <c r="E4" s="143"/>
      <c r="F4" s="146"/>
    </row>
    <row r="5" spans="1:6" ht="44.25" customHeight="1">
      <c r="A5" s="138"/>
      <c r="B5" s="141"/>
      <c r="C5" s="141"/>
      <c r="D5" s="144"/>
      <c r="E5" s="144"/>
      <c r="F5" s="147"/>
    </row>
    <row r="6" spans="1:6" ht="13.5" thickBot="1">
      <c r="A6" s="36" t="s">
        <v>156</v>
      </c>
      <c r="B6" s="37" t="s">
        <v>157</v>
      </c>
      <c r="C6" s="37" t="s">
        <v>158</v>
      </c>
      <c r="D6" s="37" t="s">
        <v>159</v>
      </c>
      <c r="E6" s="37" t="s">
        <v>175</v>
      </c>
      <c r="F6" s="38" t="s">
        <v>479</v>
      </c>
    </row>
    <row r="7" spans="1:6" ht="24">
      <c r="A7" s="85" t="s">
        <v>166</v>
      </c>
      <c r="B7" s="39" t="s">
        <v>167</v>
      </c>
      <c r="C7" s="40" t="s">
        <v>176</v>
      </c>
      <c r="D7" s="95">
        <f>D8+D13</f>
        <v>684554.6500000004</v>
      </c>
      <c r="E7" s="95">
        <f>E13+E8</f>
        <v>-2481266.16</v>
      </c>
      <c r="F7" s="115" t="s">
        <v>169</v>
      </c>
    </row>
    <row r="8" spans="1:6" ht="35.25" customHeight="1">
      <c r="A8" s="85" t="s">
        <v>137</v>
      </c>
      <c r="B8" s="41" t="s">
        <v>168</v>
      </c>
      <c r="C8" s="42"/>
      <c r="D8" s="90"/>
      <c r="E8" s="90"/>
      <c r="F8" s="50"/>
    </row>
    <row r="9" spans="1:6" ht="12.75">
      <c r="A9" s="86" t="s">
        <v>170</v>
      </c>
      <c r="B9" s="41"/>
      <c r="C9" s="42"/>
      <c r="D9" s="90"/>
      <c r="E9" s="90"/>
      <c r="F9" s="50"/>
    </row>
    <row r="10" spans="1:6" ht="24" customHeight="1">
      <c r="A10" s="87" t="s">
        <v>91</v>
      </c>
      <c r="B10" s="41" t="s">
        <v>92</v>
      </c>
      <c r="C10" s="43" t="s">
        <v>480</v>
      </c>
      <c r="D10" s="116" t="s">
        <v>169</v>
      </c>
      <c r="E10" s="116" t="s">
        <v>169</v>
      </c>
      <c r="F10" s="50" t="s">
        <v>169</v>
      </c>
    </row>
    <row r="11" spans="1:6" ht="12.75">
      <c r="A11" s="86" t="s">
        <v>170</v>
      </c>
      <c r="B11" s="41"/>
      <c r="C11" s="42"/>
      <c r="D11" s="90"/>
      <c r="E11" s="90"/>
      <c r="F11" s="15"/>
    </row>
    <row r="12" spans="1:6" ht="35.25" customHeight="1">
      <c r="A12" s="87" t="s">
        <v>343</v>
      </c>
      <c r="B12" s="41" t="s">
        <v>142</v>
      </c>
      <c r="C12" s="43" t="s">
        <v>344</v>
      </c>
      <c r="D12" s="90">
        <f>D13</f>
        <v>684554.6500000004</v>
      </c>
      <c r="E12" s="90">
        <f>E13</f>
        <v>-2481266.16</v>
      </c>
      <c r="F12" s="50" t="s">
        <v>480</v>
      </c>
    </row>
    <row r="13" spans="1:6" ht="35.25" customHeight="1">
      <c r="A13" s="87" t="s">
        <v>580</v>
      </c>
      <c r="B13" s="41" t="s">
        <v>142</v>
      </c>
      <c r="C13" s="43" t="s">
        <v>342</v>
      </c>
      <c r="D13" s="90">
        <f>D14+D18</f>
        <v>684554.6500000004</v>
      </c>
      <c r="E13" s="90">
        <f>E14+E18</f>
        <v>-2481266.16</v>
      </c>
      <c r="F13" s="50" t="s">
        <v>480</v>
      </c>
    </row>
    <row r="14" spans="1:6" ht="25.5" customHeight="1">
      <c r="A14" s="88" t="s">
        <v>456</v>
      </c>
      <c r="B14" s="41" t="s">
        <v>143</v>
      </c>
      <c r="C14" s="43" t="s">
        <v>341</v>
      </c>
      <c r="D14" s="90">
        <f aca="true" t="shared" si="0" ref="D14:E16">D15</f>
        <v>-8203463</v>
      </c>
      <c r="E14" s="90">
        <f t="shared" si="0"/>
        <v>-8273054.04</v>
      </c>
      <c r="F14" s="50" t="s">
        <v>480</v>
      </c>
    </row>
    <row r="15" spans="1:6" ht="28.5" customHeight="1">
      <c r="A15" s="88" t="s">
        <v>457</v>
      </c>
      <c r="B15" s="41" t="s">
        <v>143</v>
      </c>
      <c r="C15" s="43" t="s">
        <v>340</v>
      </c>
      <c r="D15" s="90">
        <f t="shared" si="0"/>
        <v>-8203463</v>
      </c>
      <c r="E15" s="90">
        <f t="shared" si="0"/>
        <v>-8273054.04</v>
      </c>
      <c r="F15" s="50" t="s">
        <v>480</v>
      </c>
    </row>
    <row r="16" spans="1:6" ht="24">
      <c r="A16" s="88" t="s">
        <v>171</v>
      </c>
      <c r="B16" s="41" t="s">
        <v>143</v>
      </c>
      <c r="C16" s="43" t="s">
        <v>339</v>
      </c>
      <c r="D16" s="90">
        <f t="shared" si="0"/>
        <v>-8203463</v>
      </c>
      <c r="E16" s="90">
        <f t="shared" si="0"/>
        <v>-8273054.04</v>
      </c>
      <c r="F16" s="50" t="s">
        <v>480</v>
      </c>
    </row>
    <row r="17" spans="1:6" ht="24">
      <c r="A17" s="88" t="s">
        <v>579</v>
      </c>
      <c r="B17" s="41" t="s">
        <v>143</v>
      </c>
      <c r="C17" s="43" t="s">
        <v>338</v>
      </c>
      <c r="D17" s="90">
        <v>-8203463</v>
      </c>
      <c r="E17" s="90">
        <v>-8273054.04</v>
      </c>
      <c r="F17" s="50" t="s">
        <v>480</v>
      </c>
    </row>
    <row r="18" spans="1:6" ht="28.5" customHeight="1">
      <c r="A18" s="88" t="s">
        <v>453</v>
      </c>
      <c r="B18" s="41" t="s">
        <v>144</v>
      </c>
      <c r="C18" s="43" t="s">
        <v>337</v>
      </c>
      <c r="D18" s="90">
        <f aca="true" t="shared" si="1" ref="D18:E20">D19</f>
        <v>8888017.65</v>
      </c>
      <c r="E18" s="90">
        <f t="shared" si="1"/>
        <v>5791787.88</v>
      </c>
      <c r="F18" s="51" t="s">
        <v>480</v>
      </c>
    </row>
    <row r="19" spans="1:6" ht="31.5" customHeight="1">
      <c r="A19" s="88" t="s">
        <v>133</v>
      </c>
      <c r="B19" s="41" t="s">
        <v>144</v>
      </c>
      <c r="C19" s="43" t="s">
        <v>336</v>
      </c>
      <c r="D19" s="90">
        <f t="shared" si="1"/>
        <v>8888017.65</v>
      </c>
      <c r="E19" s="90">
        <f t="shared" si="1"/>
        <v>5791787.88</v>
      </c>
      <c r="F19" s="52" t="s">
        <v>480</v>
      </c>
    </row>
    <row r="20" spans="1:6" ht="31.5" customHeight="1">
      <c r="A20" s="88" t="s">
        <v>172</v>
      </c>
      <c r="B20" s="41" t="s">
        <v>144</v>
      </c>
      <c r="C20" s="43" t="s">
        <v>335</v>
      </c>
      <c r="D20" s="90">
        <f t="shared" si="1"/>
        <v>8888017.65</v>
      </c>
      <c r="E20" s="90">
        <f t="shared" si="1"/>
        <v>5791787.88</v>
      </c>
      <c r="F20" s="52" t="s">
        <v>480</v>
      </c>
    </row>
    <row r="21" spans="1:6" ht="33" customHeight="1" thickBot="1">
      <c r="A21" s="88" t="s">
        <v>578</v>
      </c>
      <c r="B21" s="47" t="s">
        <v>144</v>
      </c>
      <c r="C21" s="48" t="s">
        <v>334</v>
      </c>
      <c r="D21" s="96">
        <f>Лист2!D7</f>
        <v>8888017.65</v>
      </c>
      <c r="E21" s="96">
        <v>5791787.88</v>
      </c>
      <c r="F21" s="53" t="s">
        <v>480</v>
      </c>
    </row>
    <row r="23" spans="1:6" ht="49.5" customHeight="1">
      <c r="A23" s="44" t="s">
        <v>145</v>
      </c>
      <c r="B23" s="148" t="s">
        <v>84</v>
      </c>
      <c r="C23" s="148"/>
      <c r="D23" s="134" t="s">
        <v>331</v>
      </c>
      <c r="E23" s="134"/>
      <c r="F23" s="134"/>
    </row>
    <row r="24" spans="2:6" ht="16.5" customHeight="1">
      <c r="B24" s="149" t="s">
        <v>85</v>
      </c>
      <c r="C24" s="149"/>
      <c r="D24" s="149" t="s">
        <v>86</v>
      </c>
      <c r="E24" s="149"/>
      <c r="F24" s="149"/>
    </row>
    <row r="25" ht="12.75">
      <c r="A25" s="133" t="s">
        <v>327</v>
      </c>
    </row>
    <row r="26" spans="1:6" ht="33" customHeight="1">
      <c r="A26" s="133"/>
      <c r="B26" s="134" t="s">
        <v>173</v>
      </c>
      <c r="C26" s="134"/>
      <c r="D26" s="134" t="s">
        <v>328</v>
      </c>
      <c r="E26" s="134"/>
      <c r="F26" s="134"/>
    </row>
    <row r="27" spans="2:6" ht="12.75">
      <c r="B27" s="149" t="s">
        <v>85</v>
      </c>
      <c r="C27" s="149"/>
      <c r="D27" s="149" t="s">
        <v>86</v>
      </c>
      <c r="E27" s="149"/>
      <c r="F27" s="149"/>
    </row>
    <row r="29" spans="1:6" ht="34.5" customHeight="1">
      <c r="A29" s="45" t="s">
        <v>332</v>
      </c>
      <c r="B29" s="134" t="s">
        <v>173</v>
      </c>
      <c r="C29" s="134"/>
      <c r="D29" s="134" t="s">
        <v>333</v>
      </c>
      <c r="E29" s="134"/>
      <c r="F29" s="134"/>
    </row>
    <row r="30" spans="2:6" ht="12.75">
      <c r="B30" s="149" t="s">
        <v>85</v>
      </c>
      <c r="C30" s="149"/>
      <c r="D30" s="149" t="s">
        <v>86</v>
      </c>
      <c r="E30" s="149"/>
      <c r="F30" s="149"/>
    </row>
    <row r="31" spans="2:6" ht="12.75">
      <c r="B31" s="46"/>
      <c r="C31" s="46"/>
      <c r="D31" s="46"/>
      <c r="E31" s="46"/>
      <c r="F31" s="46"/>
    </row>
    <row r="32" spans="1:4" ht="26.25" customHeight="1">
      <c r="A32" s="150" t="s">
        <v>52</v>
      </c>
      <c r="B32" s="150"/>
      <c r="C32" s="150"/>
      <c r="D32" s="150"/>
    </row>
  </sheetData>
  <sheetProtection/>
  <mergeCells count="21">
    <mergeCell ref="B27:C27"/>
    <mergeCell ref="D27:F27"/>
    <mergeCell ref="A32:D32"/>
    <mergeCell ref="B29:C29"/>
    <mergeCell ref="D29:F29"/>
    <mergeCell ref="B30:C30"/>
    <mergeCell ref="D30:F30"/>
    <mergeCell ref="B23:C23"/>
    <mergeCell ref="D23:F23"/>
    <mergeCell ref="B24:C24"/>
    <mergeCell ref="D24:F24"/>
    <mergeCell ref="A25:A26"/>
    <mergeCell ref="B26:C26"/>
    <mergeCell ref="D26:F26"/>
    <mergeCell ref="A2:F2"/>
    <mergeCell ref="A3:A5"/>
    <mergeCell ref="B3:B5"/>
    <mergeCell ref="C3:C5"/>
    <mergeCell ref="D3:D5"/>
    <mergeCell ref="E3:E5"/>
    <mergeCell ref="F3:F5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Администрация</cp:lastModifiedBy>
  <cp:lastPrinted>2015-10-05T13:12:03Z</cp:lastPrinted>
  <dcterms:created xsi:type="dcterms:W3CDTF">2010-07-27T06:07:55Z</dcterms:created>
  <dcterms:modified xsi:type="dcterms:W3CDTF">2015-10-05T13:12:42Z</dcterms:modified>
  <cp:category/>
  <cp:version/>
  <cp:contentType/>
  <cp:contentStatus/>
</cp:coreProperties>
</file>